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19, 2020, 2021 e 2022\por unidade planilhas 2019 a 2022\2021\"/>
    </mc:Choice>
  </mc:AlternateContent>
  <xr:revisionPtr revIDLastSave="0" documentId="13_ncr:1_{975E7B83-ADD8-4BF1-959F-3202552A1E2B}" xr6:coauthVersionLast="47" xr6:coauthVersionMax="47" xr10:uidLastSave="{00000000-0000-0000-0000-000000000000}"/>
  <bookViews>
    <workbookView xWindow="-25320" yWindow="285" windowWidth="25440" windowHeight="15270" xr2:uid="{2FD0E116-B481-44BC-B41A-0F6F3F11298A}"/>
  </bookViews>
  <sheets>
    <sheet name="CRER" sheetId="1" r:id="rId1"/>
  </sheets>
  <definedNames>
    <definedName name="_xlnm._FilterDatabase" localSheetId="0" hidden="1">CRER!$A$58:$K$59</definedName>
    <definedName name="_xlnm.Print_Area" localSheetId="0">CRER!$A$1:$V$91</definedName>
    <definedName name="_xlnm.Print_Titles" localSheetId="0">CRER!$57:$58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0" i="1" l="1" a="1"/>
  <c r="L80" i="1" s="1"/>
  <c r="L79" i="1" a="1"/>
  <c r="L79" i="1" s="1"/>
  <c r="L75" i="1" a="1"/>
  <c r="L75" i="1" s="1"/>
  <c r="F75" i="1"/>
  <c r="L74" i="1"/>
  <c r="L74" i="1" a="1"/>
  <c r="L73" i="1"/>
  <c r="L73" i="1" a="1"/>
  <c r="F72" i="1"/>
  <c r="F71" i="1"/>
  <c r="F69" i="1"/>
  <c r="F81" i="1" s="1"/>
  <c r="L63" i="1" a="1"/>
  <c r="L63" i="1" s="1"/>
  <c r="L60" i="1" a="1"/>
  <c r="L60" i="1" s="1"/>
  <c r="L59" i="1" a="1"/>
  <c r="L59" i="1" s="1"/>
  <c r="U46" i="1"/>
  <c r="T46" i="1"/>
  <c r="S46" i="1"/>
  <c r="R46" i="1"/>
  <c r="Q46" i="1"/>
  <c r="P46" i="1"/>
  <c r="O46" i="1"/>
  <c r="N46" i="1"/>
  <c r="M46" i="1"/>
  <c r="L46" i="1"/>
  <c r="J46" i="1"/>
  <c r="I46" i="1"/>
  <c r="H46" i="1"/>
  <c r="G46" i="1"/>
  <c r="F46" i="1"/>
  <c r="E46" i="1"/>
  <c r="D46" i="1"/>
  <c r="C46" i="1"/>
  <c r="B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46" i="1" s="1"/>
  <c r="V26" i="1"/>
  <c r="V25" i="1"/>
  <c r="V24" i="1"/>
  <c r="V23" i="1"/>
  <c r="V2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F59" authorId="0" shapeId="0" xr:uid="{A9C40A1E-412C-4602-9640-B11DF99FA9E6}">
      <text>
        <r>
          <rPr>
            <sz val="10"/>
            <rFont val="Arial"/>
            <family val="2"/>
          </rPr>
          <t xml:space="preserve">CELG JAN/21 LANÇADO NA PLANILHA DE FEV/21
</t>
        </r>
      </text>
    </comment>
    <comment ref="F60" authorId="0" shapeId="0" xr:uid="{7BD5DBB3-6337-4EC6-9168-1B6DF6C268FC}">
      <text>
        <r>
          <rPr>
            <sz val="10"/>
            <rFont val="Arial"/>
            <family val="2"/>
          </rPr>
          <t xml:space="preserve">CELG FEV/21 LANÇADO NA PLANILHA DE MAR/21
</t>
        </r>
      </text>
    </comment>
    <comment ref="F61" authorId="0" shapeId="0" xr:uid="{1FE19AEF-53A1-4CA6-A717-75DE448F5387}">
      <text>
        <r>
          <rPr>
            <sz val="10"/>
            <rFont val="Arial"/>
            <family val="2"/>
          </rPr>
          <t xml:space="preserve">R$ 458.455,83 - GLOSA FORNECIMENTO DE ENERGIA ELÉTRICA PERÍODO DE MARÇO A SETEMBRO/21  PROC.201800010008207, PARCELA 3/3, ( HOUVE DESCONTO DA PARCELA 1/3 R$ 458.455,83 JUNTO A REPASSE MENSAL SETEMBRO/21 E DA PARCELA 2/3 R$ 458.455,83 JUNTO AO REPASSE MENSAL DE JUL/21) VALOR TOTAL DO AJUSTE 1.375.367,49.
</t>
        </r>
        <r>
          <rPr>
            <sz val="9"/>
            <color rgb="FF000000"/>
            <rFont val="Tahoma"/>
            <family val="2"/>
            <charset val="1"/>
          </rPr>
          <t>.
CELG SET/21  LANÇADO NA PLANILHA DE OUT/21........R$ 236.243,75</t>
        </r>
      </text>
    </comment>
    <comment ref="F63" authorId="0" shapeId="0" xr:uid="{399D5F0E-C23C-4702-AC58-50A810C03684}">
      <text>
        <r>
          <rPr>
            <sz val="10"/>
            <rFont val="Arial"/>
            <family val="2"/>
          </rPr>
          <t xml:space="preserve">CELG OUT/21  LANÇADO NA PLANILHA DE NOV/21
</t>
        </r>
      </text>
    </comment>
    <comment ref="F64" authorId="0" shapeId="0" xr:uid="{27D7C70C-01CE-42B5-B6FF-8B39BE5C7100}">
      <text>
        <r>
          <rPr>
            <sz val="10"/>
            <rFont val="Arial"/>
            <family val="2"/>
          </rPr>
          <t xml:space="preserve">CELG  LANÇADO NA PLANILHA DE DEZ/21
</t>
        </r>
        <r>
          <rPr>
            <sz val="9"/>
            <color rgb="FF000000"/>
            <rFont val="Segoe UI"/>
            <family val="2"/>
            <charset val="1"/>
          </rPr>
          <t>CELG NOV/21 ...................R$  293.893,36
CELG DEZ/21 ...................R$  309.121,46</t>
        </r>
      </text>
    </comment>
    <comment ref="F73" authorId="0" shapeId="0" xr:uid="{A1D8ECA0-B783-497D-B95F-65C54488E5A7}">
      <text>
        <r>
          <rPr>
            <sz val="10"/>
            <rFont val="Arial"/>
            <family val="2"/>
          </rPr>
          <t xml:space="preserve">Ajuste DEZ-20- LANÇADO PLANILHA JAN-21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
</t>
        </r>
      </text>
    </comment>
    <comment ref="F74" authorId="0" shapeId="0" xr:uid="{9082EDC7-0146-4663-B01E-1688BBEEE2BA}">
      <text>
        <r>
          <rPr>
            <sz val="10"/>
            <rFont val="Arial"/>
            <family val="2"/>
          </rPr>
          <t xml:space="preserve">Ajuste JAN-21- LANÇADO PLANILHA FEV-21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
</t>
        </r>
      </text>
    </comment>
    <comment ref="F75" authorId="0" shapeId="0" xr:uid="{B2BBA940-011A-4E8D-B94A-F07966C976C7}">
      <text>
        <r>
          <rPr>
            <sz val="10"/>
            <rFont val="Arial"/>
            <family val="2"/>
          </rPr>
          <t xml:space="preserve">Ajuste FEV-21- LANÇADO PLANILHA MAR21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
</t>
        </r>
        <r>
          <rPr>
            <sz val="9"/>
            <color rgb="FF000000"/>
            <rFont val="Tahoma"/>
            <family val="2"/>
            <charset val="1"/>
          </rPr>
          <t xml:space="preserve">.
VIGÊNCIA DE 28/03/21 A 27/03/22 - R$ 1.915.368,04 - VALOR DA PERÍODO INICIAL PARCELA  DE mar/21 FOI PAGO VIA REGULARIZAÇÃO DE DESPESA.
</t>
        </r>
      </text>
    </comment>
    <comment ref="F76" authorId="0" shapeId="0" xr:uid="{B78CF8A1-DA86-487F-9774-AC45E04A52D7}">
      <text>
        <r>
          <rPr>
            <sz val="10"/>
            <rFont val="Arial"/>
            <family val="2"/>
          </rPr>
          <t xml:space="preserve">
</t>
        </r>
        <r>
          <rPr>
            <sz val="9"/>
            <color rgb="FF000000"/>
            <rFont val="Tahoma"/>
            <family val="2"/>
            <charset val="1"/>
          </rPr>
          <t>.
R$ 7.201.130,57 - Ofício nº 34285/2021 - SES - GLOSA FORNECIMENTO DE ENERGIA ELÉTRICA E DESCONTO E AJUSTE CONVÊNIO N 11/2018 SECRETARIA MUNICIPAL DE SAUDE DE GOIÂNIA, REFERENTE AO PERÍODO DE MAR A SET/21, CONFORME Ofício nº 34285/2021 - SES - PROC.201800010008207, PARCELA 2/3</t>
        </r>
      </text>
    </comment>
    <comment ref="F77" authorId="0" shapeId="0" xr:uid="{7C811CEE-0107-44C2-A4B4-0990982838C0}">
      <text>
        <r>
          <rPr>
            <sz val="10"/>
            <rFont val="Arial"/>
            <family val="2"/>
          </rPr>
          <t xml:space="preserve">
.
R$ 7.201.130,57 - Ofício nº 34285/2021 - SES - GLOSA FORNECIMENTO DE ENERGIA ELÉTRICA E DESCONTO E AJUSTE CONVÊNIO N 11/2018 SECRETARIA MUNICIPAL DE SAUDE DE GOIÂNIA, REFERENTE AO PERÍODO DE MAR A SET/21, CONFORME Ofício nº 34285/2021 - SES - PROC.201800010008207, PARCELA 1/3
</t>
        </r>
      </text>
    </comment>
    <comment ref="F78" authorId="0" shapeId="0" xr:uid="{1D194B2C-BC80-49D9-8679-364F12E294C6}">
      <text>
        <r>
          <rPr>
            <sz val="10"/>
            <rFont val="Arial"/>
            <family val="2"/>
          </rPr>
          <t>R$ 6.742.674,74 - GLOSA  AJUSTE CONVÊNIO N 11/2018 SECRETARIA MUNICIPAL DE SAUDE DE GOIÂNIA, REFERENTE AO PERÍODO DE MAR A SET/21, CONFORME Ofício nº 34285/2021 - SES - PROC.201800010008207, PARCELA 3/3,( HOUVE DESCONTO DA PARCELA 1/3 R$ 6.742.674,74 JUNTO A REPASSE MENSAL SETEMBRO/21 E DA PARCELA 2/3 R$ 6.742.674,74 JUNTO AO REPASSE MENSAL DE JUL/21) VALOR TOTAL DO AJUSTE 20.228.024,22.
.
HOUVE DESCONTO DAS PARCELAS 1/3 E 2/3 JUNTO AS PARCELAS DE JUL E SET/21 PAGAS VIA REG.DESPESA.</t>
        </r>
      </text>
    </comment>
    <comment ref="F79" authorId="0" shapeId="0" xr:uid="{8721AB5D-AD50-4A83-820C-D7CD81088405}">
      <text>
        <r>
          <rPr>
            <sz val="10"/>
            <rFont val="Arial"/>
            <family val="2"/>
          </rPr>
          <t xml:space="preserve">R$ 485.226,57 AJUSTE DO VALOR DA PARCELA DE MAR/21, PAGO A MAIOR VIA REGULARIZAÇÃO DE DESPESA. 
</t>
        </r>
        <r>
          <rPr>
            <sz val="9"/>
            <color rgb="FF000000"/>
            <rFont val="Tahoma"/>
            <family val="2"/>
            <charset val="1"/>
          </rPr>
          <t xml:space="preserve">.
R$ -605.979,48 - Ajuste referência OUT/21, relativo ao Desconto referente ao convênio nº 11/2018 lançado na planilha de NOV/21
</t>
        </r>
      </text>
    </comment>
    <comment ref="F80" authorId="0" shapeId="0" xr:uid="{307AE1E4-3533-47E7-8231-72C93E627650}">
      <text>
        <r>
          <rPr>
            <sz val="10"/>
            <rFont val="Arial"/>
            <family val="2"/>
          </rPr>
          <t xml:space="preserve">R$ -3.500.000,00 - Ajuste referência NOV/21, relativo ao Desconto referente ao convênio nº 11/2018 lançado na planilha de DEZ/21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<sst xmlns="http://schemas.openxmlformats.org/spreadsheetml/2006/main" count="155" uniqueCount="82">
  <si>
    <t>Relatório Resumido da Execução Orçamentária e Financeira por Contrato de Gestão</t>
  </si>
  <si>
    <t>Mês/Ano: /2021</t>
  </si>
  <si>
    <t>Órgão Contratante: SECRETARIA DE ESTADO DA SAÚDE – SES/GO.</t>
  </si>
  <si>
    <t>CNPJ: 02.529.964/0001-57</t>
  </si>
  <si>
    <t>Organização Social Contratada : ASSOCIAÇÃO DE GESTÃO, INOVAÇÃO E RESULTADOS EM SAÚDE - AGIR</t>
  </si>
  <si>
    <t>CNPJ: 05.029.600.0001-04</t>
  </si>
  <si>
    <t>Unidade Gerida: CENTRO ESTADUALDE REABILITAÇÃO E READAPTAÇÃO Dr.HENRIQUE SANTILLO - CRER</t>
  </si>
  <si>
    <t>Contrato de Gestão nº: 123/2011 - SES  - 10º Termo Aditivo, 11º Termo Aditivo</t>
  </si>
  <si>
    <t>Vigência do Contrato de Gestão - Início 28/06/2011 Término 27/06/2012  / Termo Aditivo: 10º Início 28/03/2020 Término 27/03/2021 e Termo Aditivo: 11º Início 28/03/2021 Término 27/03/2022</t>
  </si>
  <si>
    <t>Previsão de Repasse Mensal do Contrato de Gestão/ADITIVO - Custeio :  R$             Processo nº: 200900010015421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</si>
  <si>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</si>
  <si>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</si>
  <si>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</si>
  <si>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</si>
  <si>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</si>
  <si>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</si>
  <si>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</si>
  <si>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</si>
  <si>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</si>
  <si>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</si>
  <si>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</si>
  <si>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</si>
  <si>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</si>
  <si>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</si>
  <si>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</si>
  <si>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</si>
  <si>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</si>
  <si>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</si>
  <si>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</si>
  <si>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</si>
  <si>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</si>
  <si>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</si>
  <si>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</si>
  <si>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</si>
  <si>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</si>
  <si>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</si>
  <si>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</si>
  <si>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</si>
  <si>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</si>
  <si>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</si>
  <si>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</si>
  <si>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 xml:space="preserve">Período da APLICAÇÃO da Glosa (mês/ano)- </t>
  </si>
  <si>
    <t>Competência do DESPESA (mês/ano)</t>
  </si>
  <si>
    <t>Área Responsável</t>
  </si>
  <si>
    <t>Glosa- Concessionárias (faturas da energia).</t>
  </si>
  <si>
    <t>3.3.90.39.04</t>
  </si>
  <si>
    <t>02/2021</t>
  </si>
  <si>
    <t>SES/GAAL-11410, SES/GMAE-14421 E SES/SUPECC-03082.</t>
  </si>
  <si>
    <t>03/2021</t>
  </si>
  <si>
    <t>Outubro 2021</t>
  </si>
  <si>
    <t xml:space="preserve"> MARÇO A SETEMBRO/21  PROC.201800010008207, PARCELA 3/3, ( HOUVE DESCONTO DA PARCELA 1/3 R$ 458.455,83 JUNTO A REPASSE MENSAL SETEMBRO/21 E DA PARCELA 2/3 R$ 458.455,83</t>
  </si>
  <si>
    <t>R$ 458.455,83 - GLOSA FORNECIMENTO DE ENERGIA ELÉTRICA PERÍODO DE MARÇO A SETEMBRO/21  PROC.201800010008207, PARCELA 3/3, ( HOUVE DESCONTO DA PARCELA 1/3 R$ 458.455,83 JUNTO A REPASSE MENSAL SETEMBRO/21 E DA PARCELA 2/3</t>
  </si>
  <si>
    <t xml:space="preserve">
CELG SET/21  LANÇADO NA PLANILHA DE OUT/21........R$ 236.243,75</t>
  </si>
  <si>
    <t>*Glosa- Concessionárias (faturas da energia).</t>
  </si>
  <si>
    <t>Novembro 2021</t>
  </si>
  <si>
    <t>Dezembro 2021</t>
  </si>
  <si>
    <t xml:space="preserve">CELG  LANÇADO NA PLANILHA DE DEZ/21
CELG NOV/21 ...................R$  293.893,36
</t>
  </si>
  <si>
    <t>CELG  LANÇADO NA PLANILHA DE DEZ/21
CELG DEZ/21 ...................R$  309.121,46</t>
  </si>
  <si>
    <t>Glossa Contrato Gestão</t>
  </si>
  <si>
    <t>Janeiro 2021</t>
  </si>
  <si>
    <t>Desconto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</t>
  </si>
  <si>
    <t>Fevereiro 2021</t>
  </si>
  <si>
    <t>Março 2021</t>
  </si>
  <si>
    <t>Desconto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
.
R$ -448.911,46, Ajuste  referente ao convênio nº 11/2018 SET/2021, lançado na planilha de OUT/21</t>
  </si>
  <si>
    <t xml:space="preserve">R$ 3.500.000,00 - Desconto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
</t>
  </si>
  <si>
    <t>R$ 358.809,40 - AJUSTE REFERENTE AO CONVÊNIO 11/2018 -SMS, REFERENTE A REFERÊNCIA DE DEZ/21, LANÇADO NA PLANILHA DE REPASSE MENSAL DE JAN/22</t>
  </si>
  <si>
    <t>Glossa Redução Contrato gestão</t>
  </si>
  <si>
    <t>Julho 2021</t>
  </si>
  <si>
    <t>R$ 7.201.130,57 - Ofício nº 34285/2021 - SES - GLOSA FORNECIMENTO DE ENERGIA ELÉTRICA E DESCONTO E AJUSTE CONVÊNIO N 11/2018 SECRETARIA MUNICIPAL DE SAUDE DE GOIÂNIA, REFERENTE AO PERÍODO DE MAR A SET/21, CONFORME Ofício nº 34285/2021 - SES - P</t>
  </si>
  <si>
    <t>Setembro 2021</t>
  </si>
  <si>
    <t>MAR A SET/21</t>
  </si>
  <si>
    <t>R$ 7.201.130,57 - Ofício nº 34285/2021 - SES - GLOSA FORNECIMENTO DE ENERGIA ELÉTRICA E DESCONTO E AJUSTE CONVÊNIO N 11/2018 SECRETARIA MUNICIPAL DE SAUDE DE GOIÂNIA, REFERENTE AO PERÍODO DE MAR A SET/21, CONFORME Ofício nº 34285/2021 - SES - PROC.201800010008207, PARCELA 1/3</t>
  </si>
  <si>
    <t>REFERENTE AO PERÍODO DE MAR A SET/21, CONFORME Ofício nº 34285/2021 - SES - PROC.201800010008207, PARCELA 3/3,( HOUVE DESCONTO DA PARCELA 1/3 R$ 6.742.674,74 JUNTO A REPASSE MENSAL SETEMBRO/21 E DA PARCELA 2/3 R$ 6.742.674,74 JUNTO AO REPASSE MENSAL DE JUL/21) VALOR TOTAL DO AJUSTE 20.228.024,22.
.
HOUVE DESCONTO DAS PARCELAS 1/3 E 2/3 JUNTO AS PARCELAS DE JUL E SET/21 PAGAS VIA REG.DESPESA.</t>
  </si>
  <si>
    <t>R$ 6.742.674,74 - GLOSA  AJUSTE CONVÊNIO N 11/2018 SECRETARIA MUNICIPAL DE SAUDE DE GOIÂNIA, REFERENTE AO PERÍODO DE MAR A SET/21, CONFORME Ofício nº 34285/2021 - SES - PROC.201800010008207, PARCELA 3/3,( HOUVE DESCONTO DA PARCELA 1/3 R$ 6.742.674,74 JUNTO A REPASSE MENSAL SETEMBRO/21 E DA PARCELA 2/3 R$ 6.742.674,74 JUNTO AO REPASSE MENSAL DE JUL/21) VALOR TOTAL DO AJUSTE 20.228.024,22.
.
HOUVE DESCONTO DAS PARCELAS 1/3 E 2/3 JUNTO AS PARCELAS DE JUL E SET/21 PAGAS VIA REG.DESPESA.</t>
  </si>
  <si>
    <t>Total Geral</t>
  </si>
  <si>
    <t xml:space="preserve">* Glosa aplicada com valor estimado - ajuste será realizado posteriormente, quando informado pela SES/GMAE - CG-14421. </t>
  </si>
  <si>
    <t>Nota Explicativa:</t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</si>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</sst>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* #,##0.00_-;\-* #,##0.00_-;_-* \-??_-;_-@_-"/>
    <numFmt numFmtId="165" formatCode="[$-416]mmmm\-yy;@"/>
    <numFmt numFmtId="166" formatCode="[$-416]mmm\-yy;@"/>
  </numFmts>
  <fonts count="18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color theme="0"/>
      <name val="Calibri"/>
      <family val="2"/>
      <charset val="1"/>
    </font>
    <font>
      <sz val="10"/>
      <color theme="1"/>
      <name val="Calibri"/>
      <family val="2"/>
      <charset val="1"/>
    </font>
    <font>
      <sz val="7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sz val="6"/>
      <color rgb="FF000000"/>
      <name val="Calibri"/>
      <family val="2"/>
      <charset val="1"/>
    </font>
    <font>
      <sz val="6"/>
      <color theme="0"/>
      <name val="Calibri"/>
      <family val="2"/>
      <charset val="1"/>
    </font>
    <font>
      <sz val="9"/>
      <color rgb="FF000000"/>
      <name val="Calibri"/>
      <family val="2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9"/>
      <color rgb="FF000000"/>
      <name val="Tahoma"/>
      <family val="2"/>
      <charset val="1"/>
    </font>
    <font>
      <sz val="9"/>
      <color rgb="FF000000"/>
      <name val="Segoe U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548235"/>
      </patternFill>
    </fill>
    <fill>
      <patternFill patternType="solid">
        <fgColor rgb="FFAFD095"/>
        <bgColor rgb="FFA9D18E"/>
      </patternFill>
    </fill>
    <fill>
      <patternFill patternType="solid">
        <fgColor rgb="FFD9E2F3"/>
        <bgColor rgb="FFDAE3F3"/>
      </patternFill>
    </fill>
    <fill>
      <patternFill patternType="solid">
        <fgColor rgb="FFD8D8D8"/>
        <bgColor rgb="FFD9D9D9"/>
      </patternFill>
    </fill>
  </fills>
  <borders count="2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2">
    <xf numFmtId="0" fontId="0" fillId="0" borderId="0"/>
    <xf numFmtId="164" fontId="1" fillId="0" borderId="0" applyBorder="0" applyProtection="0"/>
  </cellStyleXfs>
  <cellXfs count="8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vertical="center" wrapText="1"/>
    </xf>
    <xf numFmtId="165" fontId="3" fillId="0" borderId="14" xfId="0" applyNumberFormat="1" applyFont="1" applyBorder="1" applyAlignment="1">
      <alignment horizontal="center" vertical="center" wrapText="1"/>
    </xf>
    <xf numFmtId="164" fontId="6" fillId="0" borderId="14" xfId="0" applyNumberFormat="1" applyFont="1" applyBorder="1" applyAlignment="1">
      <alignment wrapText="1"/>
    </xf>
    <xf numFmtId="164" fontId="3" fillId="0" borderId="14" xfId="0" applyNumberFormat="1" applyFont="1" applyBorder="1" applyAlignment="1">
      <alignment wrapText="1"/>
    </xf>
    <xf numFmtId="0" fontId="3" fillId="0" borderId="14" xfId="0" applyFont="1" applyBorder="1" applyAlignment="1">
      <alignment wrapText="1"/>
    </xf>
    <xf numFmtId="164" fontId="3" fillId="0" borderId="15" xfId="0" applyNumberFormat="1" applyFont="1" applyBorder="1" applyAlignment="1">
      <alignment wrapText="1"/>
    </xf>
    <xf numFmtId="43" fontId="0" fillId="0" borderId="0" xfId="0" applyNumberFormat="1"/>
    <xf numFmtId="17" fontId="3" fillId="0" borderId="16" xfId="0" applyNumberFormat="1" applyFont="1" applyBorder="1" applyAlignment="1">
      <alignment horizontal="center" vertical="center" wrapText="1"/>
    </xf>
    <xf numFmtId="164" fontId="6" fillId="0" borderId="15" xfId="0" applyNumberFormat="1" applyFont="1" applyBorder="1" applyAlignment="1">
      <alignment wrapText="1"/>
    </xf>
    <xf numFmtId="0" fontId="3" fillId="0" borderId="15" xfId="0" applyFont="1" applyBorder="1" applyAlignment="1">
      <alignment wrapText="1"/>
    </xf>
    <xf numFmtId="165" fontId="3" fillId="0" borderId="15" xfId="0" applyNumberFormat="1" applyFont="1" applyBorder="1" applyAlignment="1">
      <alignment wrapText="1"/>
    </xf>
    <xf numFmtId="165" fontId="3" fillId="0" borderId="15" xfId="0" applyNumberFormat="1" applyFont="1" applyBorder="1" applyAlignment="1">
      <alignment horizontal="center" wrapText="1"/>
    </xf>
    <xf numFmtId="0" fontId="3" fillId="4" borderId="12" xfId="0" applyFont="1" applyFill="1" applyBorder="1" applyAlignment="1">
      <alignment wrapText="1"/>
    </xf>
    <xf numFmtId="164" fontId="5" fillId="4" borderId="13" xfId="0" applyNumberFormat="1" applyFont="1" applyFill="1" applyBorder="1" applyAlignment="1">
      <alignment horizontal="right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4" fillId="2" borderId="17" xfId="0" applyFont="1" applyFill="1" applyBorder="1" applyAlignment="1">
      <alignment horizontal="center" vertical="center" wrapText="1"/>
    </xf>
    <xf numFmtId="4" fontId="3" fillId="0" borderId="0" xfId="0" applyNumberFormat="1" applyFont="1" applyAlignment="1">
      <alignment wrapText="1"/>
    </xf>
    <xf numFmtId="0" fontId="5" fillId="3" borderId="17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vertical="center" wrapText="1"/>
    </xf>
    <xf numFmtId="164" fontId="3" fillId="0" borderId="0" xfId="0" applyNumberFormat="1" applyFont="1" applyAlignment="1">
      <alignment wrapText="1"/>
    </xf>
    <xf numFmtId="0" fontId="5" fillId="3" borderId="17" xfId="0" applyFont="1" applyFill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164" fontId="3" fillId="0" borderId="17" xfId="1" applyFont="1" applyBorder="1" applyAlignment="1" applyProtection="1">
      <alignment horizontal="right" vertical="center"/>
    </xf>
    <xf numFmtId="0" fontId="8" fillId="0" borderId="17" xfId="0" applyFont="1" applyBorder="1" applyAlignment="1">
      <alignment horizontal="center" vertical="center" wrapText="1"/>
    </xf>
    <xf numFmtId="1" fontId="8" fillId="0" borderId="17" xfId="0" applyNumberFormat="1" applyFont="1" applyBorder="1" applyAlignment="1">
      <alignment horizontal="center" vertical="center" wrapText="1"/>
    </xf>
    <xf numFmtId="49" fontId="0" fillId="0" borderId="17" xfId="0" applyNumberFormat="1" applyBorder="1" applyAlignment="1">
      <alignment horizontal="center" vertical="center"/>
    </xf>
    <xf numFmtId="166" fontId="8" fillId="0" borderId="17" xfId="0" applyNumberFormat="1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  <xf numFmtId="0" fontId="3" fillId="0" borderId="18" xfId="0" applyFont="1" applyBorder="1" applyAlignment="1">
      <alignment vertical="center" wrapText="1"/>
    </xf>
    <xf numFmtId="0" fontId="3" fillId="0" borderId="19" xfId="0" applyFont="1" applyBorder="1" applyAlignment="1">
      <alignment vertical="center" wrapText="1"/>
    </xf>
    <xf numFmtId="0" fontId="3" fillId="0" borderId="20" xfId="0" applyFont="1" applyBorder="1" applyAlignment="1">
      <alignment vertical="center" wrapText="1"/>
    </xf>
    <xf numFmtId="166" fontId="11" fillId="0" borderId="17" xfId="0" applyNumberFormat="1" applyFont="1" applyBorder="1" applyAlignment="1">
      <alignment horizontal="center" vertical="center" wrapText="1"/>
    </xf>
    <xf numFmtId="166" fontId="3" fillId="0" borderId="17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49" fontId="0" fillId="0" borderId="21" xfId="0" applyNumberFormat="1" applyBorder="1" applyAlignment="1">
      <alignment horizontal="center" vertical="center"/>
    </xf>
    <xf numFmtId="17" fontId="3" fillId="0" borderId="17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left" vertical="center" wrapText="1"/>
    </xf>
    <xf numFmtId="49" fontId="10" fillId="0" borderId="0" xfId="0" applyNumberFormat="1" applyFont="1" applyAlignment="1">
      <alignment horizontal="left" vertical="center" wrapText="1"/>
    </xf>
    <xf numFmtId="49" fontId="12" fillId="0" borderId="1" xfId="0" applyNumberFormat="1" applyFont="1" applyBorder="1" applyAlignment="1">
      <alignment horizontal="left" vertical="center" wrapText="1"/>
    </xf>
    <xf numFmtId="49" fontId="12" fillId="0" borderId="0" xfId="0" applyNumberFormat="1" applyFont="1" applyAlignment="1">
      <alignment horizontal="left" vertical="center" wrapText="1"/>
    </xf>
    <xf numFmtId="164" fontId="3" fillId="0" borderId="22" xfId="1" applyFont="1" applyBorder="1" applyAlignment="1" applyProtection="1">
      <alignment horizontal="right" vertical="center"/>
    </xf>
    <xf numFmtId="164" fontId="13" fillId="0" borderId="17" xfId="1" applyFont="1" applyBorder="1" applyAlignment="1" applyProtection="1">
      <alignment horizontal="right" vertical="center"/>
    </xf>
    <xf numFmtId="0" fontId="11" fillId="0" borderId="17" xfId="0" applyFont="1" applyBorder="1" applyAlignment="1">
      <alignment horizontal="center" vertical="center" wrapText="1"/>
    </xf>
    <xf numFmtId="4" fontId="13" fillId="0" borderId="17" xfId="1" applyNumberFormat="1" applyFont="1" applyBorder="1" applyAlignment="1" applyProtection="1">
      <alignment horizontal="right" vertical="center"/>
    </xf>
    <xf numFmtId="164" fontId="3" fillId="0" borderId="23" xfId="1" applyFont="1" applyBorder="1" applyAlignment="1" applyProtection="1">
      <alignment horizontal="right" vertical="center"/>
    </xf>
    <xf numFmtId="0" fontId="5" fillId="5" borderId="17" xfId="0" applyFont="1" applyFill="1" applyBorder="1" applyAlignment="1">
      <alignment vertical="center" wrapText="1"/>
    </xf>
    <xf numFmtId="4" fontId="5" fillId="5" borderId="17" xfId="0" applyNumberFormat="1" applyFont="1" applyFill="1" applyBorder="1" applyAlignment="1">
      <alignment horizontal="right" vertical="center" wrapText="1"/>
    </xf>
    <xf numFmtId="0" fontId="3" fillId="5" borderId="17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24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14" fillId="0" borderId="0" xfId="0" applyFont="1" applyAlignment="1">
      <alignment horizontal="center" wrapText="1"/>
    </xf>
    <xf numFmtId="0" fontId="0" fillId="0" borderId="0" xfId="0" applyAlignment="1">
      <alignment horizontal="center"/>
    </xf>
  </cellXfs>
  <cellStyles count="2">
    <cellStyle name="Normal" xfId="0" builtinId="0"/>
    <cellStyle name="Vírgula 44" xfId="1" xr:uid="{B4E3F58E-8798-47C2-B672-22B165BB3AC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3DA6F-5880-485A-A00E-3C05448DFCEA}">
  <sheetPr codeName="Planilha3">
    <tabColor rgb="FF00B050"/>
    <pageSetUpPr fitToPage="1"/>
  </sheetPr>
  <dimension ref="A1:W132"/>
  <sheetViews>
    <sheetView tabSelected="1" zoomScale="110" zoomScaleNormal="110" workbookViewId="0">
      <selection activeCell="A13" sqref="A13:V13"/>
    </sheetView>
  </sheetViews>
  <sheetFormatPr defaultColWidth="8.7109375" defaultRowHeight="15" x14ac:dyDescent="0.25"/>
  <cols>
    <col min="1" max="1" width="9" customWidth="1"/>
    <col min="2" max="2" width="16.5703125" customWidth="1"/>
    <col min="3" max="3" width="15" style="83" customWidth="1"/>
    <col min="4" max="7" width="15" customWidth="1"/>
    <col min="8" max="8" width="21" customWidth="1"/>
    <col min="9" max="11" width="14.7109375" customWidth="1"/>
    <col min="12" max="12" width="20.42578125" customWidth="1"/>
    <col min="13" max="13" width="12.28515625" customWidth="1"/>
    <col min="14" max="14" width="15.85546875" customWidth="1"/>
    <col min="15" max="21" width="12.28515625" customWidth="1"/>
    <col min="22" max="22" width="20.140625" customWidth="1"/>
    <col min="23" max="24" width="14.28515625" bestFit="1" customWidth="1"/>
  </cols>
  <sheetData>
    <row r="1" spans="1:22" ht="26.2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</row>
    <row r="3" spans="1:22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3"/>
      <c r="T4" s="3"/>
      <c r="U4" s="3"/>
      <c r="V4" s="3"/>
    </row>
    <row r="5" spans="1:22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x14ac:dyDescent="0.2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3"/>
      <c r="P6" s="3"/>
      <c r="Q6" s="3"/>
      <c r="R6" s="3"/>
      <c r="S6" s="3"/>
      <c r="T6" s="3"/>
      <c r="U6" s="3"/>
      <c r="V6" s="3"/>
    </row>
    <row r="7" spans="1:22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/>
      <c r="P7" s="3"/>
      <c r="Q7" s="3"/>
      <c r="R7" s="3"/>
      <c r="S7" s="3"/>
      <c r="T7" s="3"/>
      <c r="U7" s="3"/>
      <c r="V7" s="3"/>
    </row>
    <row r="8" spans="1:22" x14ac:dyDescent="0.25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 x14ac:dyDescent="0.25">
      <c r="A9" s="6" t="s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/>
      <c r="P9" s="3"/>
      <c r="Q9" s="3"/>
      <c r="R9" s="3"/>
      <c r="S9" s="3"/>
      <c r="T9" s="3"/>
      <c r="U9" s="3"/>
      <c r="V9" s="3"/>
    </row>
    <row r="10" spans="1:22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/>
      <c r="P10" s="3"/>
      <c r="Q10" s="3"/>
      <c r="R10" s="3"/>
      <c r="S10" s="3"/>
      <c r="T10" s="3"/>
      <c r="U10" s="3"/>
      <c r="V10" s="3"/>
    </row>
    <row r="11" spans="1:22" x14ac:dyDescent="0.25">
      <c r="A11" s="5" t="s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 ht="15.75" thickBo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3"/>
      <c r="P12" s="3"/>
      <c r="Q12" s="3"/>
      <c r="R12" s="3"/>
      <c r="S12" s="3"/>
      <c r="T12" s="3"/>
      <c r="U12" s="3"/>
      <c r="V12" s="3"/>
    </row>
    <row r="13" spans="1:22" ht="15.75" customHeight="1" thickBot="1" x14ac:dyDescent="0.3">
      <c r="A13" s="8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ht="15.75" customHeight="1" thickBot="1" x14ac:dyDescent="0.3">
      <c r="A14" s="8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2" ht="15.75" thickBo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  <c r="Q15" s="10"/>
      <c r="R15" s="10"/>
      <c r="S15" s="10"/>
      <c r="T15" s="10"/>
      <c r="U15" s="10"/>
      <c r="V15" s="10"/>
    </row>
    <row r="16" spans="1:22" ht="15.75" customHeight="1" thickBot="1" x14ac:dyDescent="0.3">
      <c r="A16" s="8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1:23" ht="25.5" customHeight="1" thickBot="1" x14ac:dyDescent="0.3">
      <c r="A17" s="8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1:23" ht="15.75" customHeight="1" thickBot="1" x14ac:dyDescent="0.3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3" ht="15.75" customHeight="1" thickBot="1" x14ac:dyDescent="0.3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pans="1:23" ht="71.25" customHeight="1" thickBot="1" x14ac:dyDescent="0.3">
      <c r="A20" s="12"/>
      <c r="B20" s="15" t="s">
        <v>14</v>
      </c>
      <c r="C20" s="16" t="s">
        <v>15</v>
      </c>
      <c r="D20" s="17" t="s">
        <v>16</v>
      </c>
      <c r="E20" s="17"/>
      <c r="F20" s="17"/>
      <c r="G20" s="17" t="s">
        <v>17</v>
      </c>
      <c r="H20" s="17"/>
      <c r="I20" s="17"/>
      <c r="J20" s="18" t="s">
        <v>18</v>
      </c>
      <c r="K20" s="17" t="s">
        <v>19</v>
      </c>
      <c r="L20" s="17"/>
      <c r="M20" s="17"/>
      <c r="N20" s="17"/>
      <c r="O20" s="17" t="s">
        <v>20</v>
      </c>
      <c r="P20" s="17"/>
      <c r="Q20" s="18" t="s">
        <v>21</v>
      </c>
      <c r="R20" s="17" t="s">
        <v>22</v>
      </c>
      <c r="S20" s="17"/>
      <c r="T20" s="17" t="s">
        <v>23</v>
      </c>
      <c r="U20" s="17"/>
      <c r="V20" s="16" t="s">
        <v>24</v>
      </c>
    </row>
    <row r="21" spans="1:23" ht="37.5" customHeight="1" thickBot="1" x14ac:dyDescent="0.3">
      <c r="A21" s="12"/>
      <c r="B21" s="15"/>
      <c r="C21" s="16"/>
      <c r="D21" s="19" t="s">
        <v>25</v>
      </c>
      <c r="E21" s="19" t="s">
        <v>26</v>
      </c>
      <c r="F21" s="19" t="s">
        <v>27</v>
      </c>
      <c r="G21" s="19" t="s">
        <v>25</v>
      </c>
      <c r="H21" s="19" t="s">
        <v>26</v>
      </c>
      <c r="I21" s="19" t="s">
        <v>27</v>
      </c>
      <c r="J21" s="19" t="s">
        <v>25</v>
      </c>
      <c r="K21" s="19" t="s">
        <v>28</v>
      </c>
      <c r="L21" s="19" t="s">
        <v>25</v>
      </c>
      <c r="M21" s="19" t="s">
        <v>26</v>
      </c>
      <c r="N21" s="19" t="s">
        <v>27</v>
      </c>
      <c r="O21" s="19" t="s">
        <v>25</v>
      </c>
      <c r="P21" s="19" t="s">
        <v>26</v>
      </c>
      <c r="Q21" s="19"/>
      <c r="R21" s="19" t="s">
        <v>25</v>
      </c>
      <c r="S21" s="19" t="s">
        <v>26</v>
      </c>
      <c r="T21" s="19" t="s">
        <v>25</v>
      </c>
      <c r="U21" s="19" t="s">
        <v>29</v>
      </c>
      <c r="V21" s="16"/>
    </row>
    <row r="22" spans="1:23" ht="15.75" thickBot="1" x14ac:dyDescent="0.3">
      <c r="A22" s="20">
        <v>44197</v>
      </c>
      <c r="B22" s="21">
        <v>12479154.720000001</v>
      </c>
      <c r="C22" s="21">
        <v>12479154.720000001</v>
      </c>
      <c r="D22" s="21">
        <v>18444958.819999997</v>
      </c>
      <c r="E22" s="21"/>
      <c r="F22" s="21"/>
      <c r="G22" s="21">
        <v>18412616.240000002</v>
      </c>
      <c r="H22" s="21"/>
      <c r="I22" s="21"/>
      <c r="J22" s="21">
        <v>2835693.2</v>
      </c>
      <c r="K22" s="22">
        <v>44197</v>
      </c>
      <c r="L22" s="23">
        <v>9643461.5199999996</v>
      </c>
      <c r="M22" s="23"/>
      <c r="N22" s="24"/>
      <c r="O22" s="25"/>
      <c r="P22" s="25"/>
      <c r="Q22" s="25"/>
      <c r="R22" s="25"/>
      <c r="S22" s="25"/>
      <c r="T22" s="25"/>
      <c r="U22" s="25"/>
      <c r="V22" s="26">
        <f t="shared" ref="V22:V45" si="0">L22+M22+N22+R22+S22+T22+U22</f>
        <v>9643461.5199999996</v>
      </c>
      <c r="W22" s="27"/>
    </row>
    <row r="23" spans="1:23" ht="15.75" thickBot="1" x14ac:dyDescent="0.3">
      <c r="A23" s="20">
        <v>44197</v>
      </c>
      <c r="B23" s="21"/>
      <c r="C23" s="21"/>
      <c r="D23" s="21"/>
      <c r="E23" s="21"/>
      <c r="F23" s="21"/>
      <c r="G23" s="21"/>
      <c r="H23" s="21"/>
      <c r="I23" s="21"/>
      <c r="J23" s="21"/>
      <c r="K23" s="22">
        <v>44228</v>
      </c>
      <c r="L23" s="23">
        <v>8769154.7199999988</v>
      </c>
      <c r="M23" s="23"/>
      <c r="N23" s="24"/>
      <c r="O23" s="25"/>
      <c r="P23" s="25"/>
      <c r="Q23" s="25"/>
      <c r="R23" s="25"/>
      <c r="S23" s="25"/>
      <c r="T23" s="25"/>
      <c r="U23" s="25"/>
      <c r="V23" s="26">
        <f t="shared" si="0"/>
        <v>8769154.7199999988</v>
      </c>
      <c r="W23" s="27"/>
    </row>
    <row r="24" spans="1:23" ht="15.75" thickBot="1" x14ac:dyDescent="0.3">
      <c r="A24" s="28">
        <v>44228</v>
      </c>
      <c r="B24" s="21">
        <v>12479154.720000001</v>
      </c>
      <c r="C24" s="21">
        <v>12479154.720000001</v>
      </c>
      <c r="D24" s="21">
        <v>7979125.0800000001</v>
      </c>
      <c r="E24" s="21"/>
      <c r="F24" s="21"/>
      <c r="G24" s="21">
        <v>7521239.25</v>
      </c>
      <c r="H24" s="21"/>
      <c r="I24" s="21"/>
      <c r="J24" s="21">
        <v>3677657.42</v>
      </c>
      <c r="K24" s="22">
        <v>44256</v>
      </c>
      <c r="L24" s="29">
        <v>7521239.25</v>
      </c>
      <c r="M24" s="23"/>
      <c r="N24" s="26"/>
      <c r="O24" s="30"/>
      <c r="P24" s="30"/>
      <c r="Q24" s="30"/>
      <c r="R24" s="30"/>
      <c r="S24" s="30"/>
      <c r="T24" s="30"/>
      <c r="U24" s="30"/>
      <c r="V24" s="26">
        <f t="shared" si="0"/>
        <v>7521239.25</v>
      </c>
      <c r="W24" s="27"/>
    </row>
    <row r="25" spans="1:23" ht="15.75" thickBot="1" x14ac:dyDescent="0.3">
      <c r="A25" s="20">
        <v>44256</v>
      </c>
      <c r="B25" s="21">
        <v>11231239.25</v>
      </c>
      <c r="C25" s="21">
        <v>11231239.25</v>
      </c>
      <c r="D25" s="21"/>
      <c r="E25" s="21">
        <v>2553966.21</v>
      </c>
      <c r="F25" s="21"/>
      <c r="G25" s="21">
        <v>32342.58</v>
      </c>
      <c r="H25" s="21"/>
      <c r="I25" s="21"/>
      <c r="J25" s="21">
        <v>4707793.8900000006</v>
      </c>
      <c r="K25" s="22">
        <v>44228</v>
      </c>
      <c r="L25" s="29">
        <v>32342.58</v>
      </c>
      <c r="M25" s="23"/>
      <c r="N25" s="26"/>
      <c r="O25" s="30"/>
      <c r="P25" s="30"/>
      <c r="Q25" s="30"/>
      <c r="R25" s="30"/>
      <c r="S25" s="30"/>
      <c r="T25" s="30"/>
      <c r="U25" s="30"/>
      <c r="V25" s="26">
        <f t="shared" si="0"/>
        <v>32342.58</v>
      </c>
      <c r="W25" s="27"/>
    </row>
    <row r="26" spans="1:23" ht="15.75" thickBot="1" x14ac:dyDescent="0.3">
      <c r="A26" s="20">
        <v>44256</v>
      </c>
      <c r="B26" s="21">
        <v>1455679.72</v>
      </c>
      <c r="C26" s="21">
        <v>1455679.72</v>
      </c>
      <c r="D26" s="21"/>
      <c r="E26" s="21"/>
      <c r="F26" s="21"/>
      <c r="G26" s="21"/>
      <c r="H26" s="21"/>
      <c r="I26" s="21"/>
      <c r="J26" s="21"/>
      <c r="K26" s="22"/>
      <c r="L26" s="29"/>
      <c r="M26" s="23"/>
      <c r="N26" s="26"/>
      <c r="O26" s="30"/>
      <c r="P26" s="30"/>
      <c r="Q26" s="30"/>
      <c r="R26" s="30"/>
      <c r="S26" s="30"/>
      <c r="T26" s="30"/>
      <c r="U26" s="30"/>
      <c r="V26" s="26">
        <f t="shared" si="0"/>
        <v>0</v>
      </c>
      <c r="W26" s="27"/>
    </row>
    <row r="27" spans="1:23" ht="15.75" thickBot="1" x14ac:dyDescent="0.3">
      <c r="A27" s="28">
        <v>44287</v>
      </c>
      <c r="B27" s="21">
        <v>14556797.16</v>
      </c>
      <c r="C27" s="21">
        <v>14556797.16</v>
      </c>
      <c r="D27" s="21"/>
      <c r="E27" s="21"/>
      <c r="F27" s="21"/>
      <c r="G27" s="21">
        <v>457885.82999999996</v>
      </c>
      <c r="H27" s="21">
        <v>1956486.21</v>
      </c>
      <c r="I27" s="21"/>
      <c r="J27" s="21"/>
      <c r="K27" s="22">
        <v>44256</v>
      </c>
      <c r="L27" s="29">
        <v>457885.82999999996</v>
      </c>
      <c r="M27" s="23"/>
      <c r="N27" s="26"/>
      <c r="O27" s="30"/>
      <c r="P27" s="30"/>
      <c r="Q27" s="30"/>
      <c r="R27" s="30"/>
      <c r="S27" s="30"/>
      <c r="T27" s="30"/>
      <c r="U27" s="30"/>
      <c r="V27" s="26">
        <f t="shared" si="0"/>
        <v>457885.82999999996</v>
      </c>
      <c r="W27" s="27"/>
    </row>
    <row r="28" spans="1:23" ht="15.75" thickBot="1" x14ac:dyDescent="0.3">
      <c r="A28" s="20">
        <v>44317</v>
      </c>
      <c r="B28" s="21">
        <v>14556797.16</v>
      </c>
      <c r="C28" s="21">
        <v>14556797.16</v>
      </c>
      <c r="D28" s="21"/>
      <c r="E28" s="21"/>
      <c r="F28" s="21"/>
      <c r="G28" s="21"/>
      <c r="H28" s="21"/>
      <c r="I28" s="21"/>
      <c r="J28" s="21"/>
      <c r="K28" s="31"/>
      <c r="L28" s="29"/>
      <c r="M28" s="23"/>
      <c r="N28" s="26"/>
      <c r="O28" s="30"/>
      <c r="P28" s="30"/>
      <c r="Q28" s="30"/>
      <c r="R28" s="30"/>
      <c r="S28" s="30"/>
      <c r="T28" s="30"/>
      <c r="U28" s="30"/>
      <c r="V28" s="26">
        <f t="shared" si="0"/>
        <v>0</v>
      </c>
      <c r="W28" s="27"/>
    </row>
    <row r="29" spans="1:23" ht="15.75" thickBot="1" x14ac:dyDescent="0.3">
      <c r="A29" s="28">
        <v>44348</v>
      </c>
      <c r="B29" s="21">
        <v>14556797.16</v>
      </c>
      <c r="C29" s="21">
        <v>14556797.16</v>
      </c>
      <c r="D29" s="21"/>
      <c r="E29" s="21"/>
      <c r="F29" s="21"/>
      <c r="G29" s="21"/>
      <c r="H29" s="21"/>
      <c r="I29" s="21"/>
      <c r="J29" s="21"/>
      <c r="K29" s="31"/>
      <c r="L29" s="29"/>
      <c r="M29" s="23"/>
      <c r="N29" s="26"/>
      <c r="O29" s="30"/>
      <c r="P29" s="30"/>
      <c r="Q29" s="30"/>
      <c r="R29" s="30"/>
      <c r="S29" s="30"/>
      <c r="T29" s="30"/>
      <c r="U29" s="30"/>
      <c r="V29" s="26">
        <f t="shared" si="0"/>
        <v>0</v>
      </c>
      <c r="W29" s="27"/>
    </row>
    <row r="30" spans="1:23" ht="15.75" thickBot="1" x14ac:dyDescent="0.3">
      <c r="A30" s="20">
        <v>44378</v>
      </c>
      <c r="B30" s="21">
        <v>14556797.16</v>
      </c>
      <c r="C30" s="21">
        <v>14556797.16</v>
      </c>
      <c r="D30" s="21">
        <v>20847048.620000001</v>
      </c>
      <c r="E30" s="21"/>
      <c r="F30" s="21">
        <v>16472165.199999999</v>
      </c>
      <c r="G30" s="21"/>
      <c r="H30" s="21"/>
      <c r="I30" s="21">
        <v>16472165.199999999</v>
      </c>
      <c r="J30" s="21">
        <v>7201130.5700000003</v>
      </c>
      <c r="K30" s="22">
        <v>44256</v>
      </c>
      <c r="L30" s="29"/>
      <c r="M30" s="23"/>
      <c r="N30" s="29">
        <v>1915368.04</v>
      </c>
      <c r="O30" s="30"/>
      <c r="P30" s="30"/>
      <c r="Q30" s="30"/>
      <c r="R30" s="30"/>
      <c r="S30" s="30"/>
      <c r="T30" s="30"/>
      <c r="U30" s="30"/>
      <c r="V30" s="26">
        <f t="shared" si="0"/>
        <v>1915368.04</v>
      </c>
      <c r="W30" s="27"/>
    </row>
    <row r="31" spans="1:23" ht="15.75" thickBot="1" x14ac:dyDescent="0.3">
      <c r="A31" s="20">
        <v>44378</v>
      </c>
      <c r="B31" s="21"/>
      <c r="C31" s="21"/>
      <c r="D31" s="21"/>
      <c r="E31" s="21"/>
      <c r="F31" s="21"/>
      <c r="G31" s="21"/>
      <c r="H31" s="21"/>
      <c r="I31" s="21"/>
      <c r="J31" s="21"/>
      <c r="K31" s="22">
        <v>44287</v>
      </c>
      <c r="L31" s="29"/>
      <c r="M31" s="23"/>
      <c r="N31" s="29">
        <v>14556797.16</v>
      </c>
      <c r="O31" s="30"/>
      <c r="P31" s="30"/>
      <c r="Q31" s="30"/>
      <c r="R31" s="30"/>
      <c r="S31" s="30"/>
      <c r="T31" s="30"/>
      <c r="U31" s="30"/>
      <c r="V31" s="26">
        <f t="shared" si="0"/>
        <v>14556797.16</v>
      </c>
      <c r="W31" s="27"/>
    </row>
    <row r="32" spans="1:23" ht="15.75" thickBot="1" x14ac:dyDescent="0.3">
      <c r="A32" s="28">
        <v>44409</v>
      </c>
      <c r="B32" s="21">
        <v>14556797.16</v>
      </c>
      <c r="C32" s="21">
        <v>14556797.16</v>
      </c>
      <c r="D32" s="21"/>
      <c r="E32" s="21"/>
      <c r="F32" s="21">
        <v>29113594.32</v>
      </c>
      <c r="G32" s="21"/>
      <c r="H32" s="21"/>
      <c r="I32" s="21">
        <v>29113594.32</v>
      </c>
      <c r="J32" s="21"/>
      <c r="K32" s="22">
        <v>44317</v>
      </c>
      <c r="L32" s="29"/>
      <c r="M32" s="23"/>
      <c r="N32" s="29">
        <v>14556797.16</v>
      </c>
      <c r="O32" s="30"/>
      <c r="P32" s="30"/>
      <c r="Q32" s="30"/>
      <c r="R32" s="30"/>
      <c r="S32" s="30"/>
      <c r="T32" s="30"/>
      <c r="U32" s="30"/>
      <c r="V32" s="26">
        <f t="shared" si="0"/>
        <v>14556797.16</v>
      </c>
      <c r="W32" s="27"/>
    </row>
    <row r="33" spans="1:23" ht="15.75" thickBot="1" x14ac:dyDescent="0.3">
      <c r="A33" s="28">
        <v>44409</v>
      </c>
      <c r="B33" s="21"/>
      <c r="C33" s="21"/>
      <c r="D33" s="21"/>
      <c r="E33" s="21"/>
      <c r="F33" s="21"/>
      <c r="G33" s="21"/>
      <c r="H33" s="21"/>
      <c r="I33" s="21"/>
      <c r="J33" s="21"/>
      <c r="K33" s="22">
        <v>44348</v>
      </c>
      <c r="L33" s="29"/>
      <c r="M33" s="23"/>
      <c r="N33" s="29">
        <v>14556797.16</v>
      </c>
      <c r="O33" s="30"/>
      <c r="P33" s="30"/>
      <c r="Q33" s="30"/>
      <c r="R33" s="30"/>
      <c r="S33" s="30"/>
      <c r="T33" s="30"/>
      <c r="U33" s="30"/>
      <c r="V33" s="26">
        <f t="shared" si="0"/>
        <v>14556797.16</v>
      </c>
      <c r="W33" s="27"/>
    </row>
    <row r="34" spans="1:23" ht="15.75" thickBot="1" x14ac:dyDescent="0.3">
      <c r="A34" s="20">
        <v>44440</v>
      </c>
      <c r="B34" s="21">
        <v>14393230.460000001</v>
      </c>
      <c r="C34" s="21">
        <v>14393230.460000001</v>
      </c>
      <c r="D34" s="21"/>
      <c r="E34" s="21"/>
      <c r="F34" s="21">
        <v>21912463.75</v>
      </c>
      <c r="G34" s="21"/>
      <c r="H34" s="21"/>
      <c r="I34" s="21">
        <v>14556797.16</v>
      </c>
      <c r="J34" s="21">
        <v>7201130.5700000003</v>
      </c>
      <c r="K34" s="22">
        <v>44409</v>
      </c>
      <c r="L34" s="29"/>
      <c r="M34" s="23"/>
      <c r="N34" s="29">
        <v>14556797.16</v>
      </c>
      <c r="O34" s="30"/>
      <c r="P34" s="30"/>
      <c r="Q34" s="30"/>
      <c r="R34" s="30"/>
      <c r="S34" s="30"/>
      <c r="T34" s="30"/>
      <c r="U34" s="30"/>
      <c r="V34" s="26">
        <f t="shared" si="0"/>
        <v>14556797.16</v>
      </c>
      <c r="W34" s="27"/>
    </row>
    <row r="35" spans="1:23" ht="15.75" thickBot="1" x14ac:dyDescent="0.3">
      <c r="A35" s="28">
        <v>44470</v>
      </c>
      <c r="B35" s="21">
        <v>13221130.16</v>
      </c>
      <c r="C35" s="21">
        <v>13221130.16</v>
      </c>
      <c r="D35" s="21">
        <v>300000</v>
      </c>
      <c r="E35" s="21"/>
      <c r="F35" s="21">
        <v>5719999.5899999999</v>
      </c>
      <c r="G35" s="21">
        <v>10755903.18</v>
      </c>
      <c r="H35" s="21"/>
      <c r="I35" s="21">
        <v>13075666.18</v>
      </c>
      <c r="J35" s="21">
        <v>10488462.859999999</v>
      </c>
      <c r="K35" s="22">
        <v>44470</v>
      </c>
      <c r="L35" s="29">
        <v>2169999.59</v>
      </c>
      <c r="M35" s="23"/>
      <c r="N35" s="26"/>
      <c r="O35" s="30"/>
      <c r="P35" s="30"/>
      <c r="Q35" s="30"/>
      <c r="R35" s="30"/>
      <c r="S35" s="30"/>
      <c r="T35" s="30"/>
      <c r="U35" s="30"/>
      <c r="V35" s="26">
        <f t="shared" si="0"/>
        <v>2169999.59</v>
      </c>
      <c r="W35" s="27"/>
    </row>
    <row r="36" spans="1:23" ht="15.75" thickBot="1" x14ac:dyDescent="0.3">
      <c r="A36" s="28">
        <v>44470</v>
      </c>
      <c r="B36" s="21"/>
      <c r="C36" s="21"/>
      <c r="D36" s="21"/>
      <c r="E36" s="21"/>
      <c r="F36" s="21"/>
      <c r="G36" s="21"/>
      <c r="H36" s="21"/>
      <c r="I36" s="21"/>
      <c r="J36" s="21"/>
      <c r="K36" s="22">
        <v>44501</v>
      </c>
      <c r="L36" s="29">
        <v>8585903.5899999999</v>
      </c>
      <c r="M36" s="23"/>
      <c r="N36" s="26"/>
      <c r="O36" s="30"/>
      <c r="P36" s="30"/>
      <c r="Q36" s="30"/>
      <c r="R36" s="30"/>
      <c r="S36" s="30"/>
      <c r="T36" s="30"/>
      <c r="U36" s="30"/>
      <c r="V36" s="26">
        <f t="shared" si="0"/>
        <v>8585903.5899999999</v>
      </c>
      <c r="W36" s="27"/>
    </row>
    <row r="37" spans="1:23" ht="15.75" thickBot="1" x14ac:dyDescent="0.3">
      <c r="A37" s="28">
        <v>44470</v>
      </c>
      <c r="B37" s="21"/>
      <c r="C37" s="21"/>
      <c r="D37" s="21"/>
      <c r="E37" s="21"/>
      <c r="F37" s="21"/>
      <c r="G37" s="21"/>
      <c r="H37" s="21"/>
      <c r="I37" s="21"/>
      <c r="J37" s="21"/>
      <c r="K37" s="22">
        <v>44378</v>
      </c>
      <c r="L37" s="23"/>
      <c r="M37" s="23"/>
      <c r="N37" s="29">
        <v>7355666.5899999999</v>
      </c>
      <c r="O37" s="30"/>
      <c r="P37" s="30"/>
      <c r="Q37" s="30"/>
      <c r="R37" s="30"/>
      <c r="S37" s="30"/>
      <c r="T37" s="30"/>
      <c r="U37" s="30"/>
      <c r="V37" s="26">
        <f t="shared" si="0"/>
        <v>7355666.5899999999</v>
      </c>
      <c r="W37" s="27"/>
    </row>
    <row r="38" spans="1:23" ht="15.75" thickBot="1" x14ac:dyDescent="0.3">
      <c r="A38" s="28">
        <v>44470</v>
      </c>
      <c r="B38" s="21"/>
      <c r="C38" s="21"/>
      <c r="D38" s="21"/>
      <c r="E38" s="21"/>
      <c r="F38" s="21"/>
      <c r="G38" s="21"/>
      <c r="H38" s="21"/>
      <c r="I38" s="21"/>
      <c r="J38" s="21"/>
      <c r="K38" s="22">
        <v>44440</v>
      </c>
      <c r="L38" s="23"/>
      <c r="M38" s="23"/>
      <c r="N38" s="29">
        <v>5719999.5899999999</v>
      </c>
      <c r="O38" s="30"/>
      <c r="P38" s="30"/>
      <c r="Q38" s="30"/>
      <c r="R38" s="30"/>
      <c r="S38" s="30"/>
      <c r="T38" s="30"/>
      <c r="U38" s="30"/>
      <c r="V38" s="26">
        <f t="shared" si="0"/>
        <v>5719999.5899999999</v>
      </c>
      <c r="W38" s="27"/>
    </row>
    <row r="39" spans="1:23" ht="15.75" thickBot="1" x14ac:dyDescent="0.3">
      <c r="A39" s="28">
        <v>44470</v>
      </c>
      <c r="B39" s="21"/>
      <c r="C39" s="21"/>
      <c r="D39" s="21"/>
      <c r="E39" s="21"/>
      <c r="F39" s="21"/>
      <c r="G39" s="21"/>
      <c r="H39" s="21"/>
      <c r="I39" s="21"/>
      <c r="J39" s="21"/>
      <c r="K39" s="22">
        <v>44287</v>
      </c>
      <c r="L39" s="23"/>
      <c r="M39" s="29">
        <v>1956486.21</v>
      </c>
      <c r="N39" s="26"/>
      <c r="O39" s="30"/>
      <c r="P39" s="30"/>
      <c r="Q39" s="30"/>
      <c r="R39" s="30"/>
      <c r="S39" s="30"/>
      <c r="T39" s="30"/>
      <c r="U39" s="30"/>
      <c r="V39" s="26">
        <f t="shared" si="0"/>
        <v>1956486.21</v>
      </c>
      <c r="W39" s="27"/>
    </row>
    <row r="40" spans="1:23" ht="15.75" thickBot="1" x14ac:dyDescent="0.3">
      <c r="A40" s="20">
        <v>44501</v>
      </c>
      <c r="B40" s="21">
        <v>12921130.16</v>
      </c>
      <c r="C40" s="21">
        <v>12921130.16</v>
      </c>
      <c r="D40" s="21">
        <v>1899984.31</v>
      </c>
      <c r="E40" s="21"/>
      <c r="F40" s="21"/>
      <c r="G40" s="21">
        <v>9048571.2999999989</v>
      </c>
      <c r="H40" s="21"/>
      <c r="I40" s="21"/>
      <c r="J40" s="21">
        <v>3658521.7420000001</v>
      </c>
      <c r="K40" s="22">
        <v>44470</v>
      </c>
      <c r="L40" s="29">
        <v>462667.71</v>
      </c>
      <c r="M40" s="29"/>
      <c r="N40" s="26"/>
      <c r="O40" s="30"/>
      <c r="P40" s="30"/>
      <c r="Q40" s="30"/>
      <c r="R40" s="30"/>
      <c r="S40" s="30"/>
      <c r="T40" s="30"/>
      <c r="U40" s="30"/>
      <c r="V40" s="26">
        <f t="shared" si="0"/>
        <v>462667.71</v>
      </c>
      <c r="W40" s="27"/>
    </row>
    <row r="41" spans="1:23" ht="15.75" thickBot="1" x14ac:dyDescent="0.3">
      <c r="A41" s="20">
        <v>44501</v>
      </c>
      <c r="B41" s="21"/>
      <c r="C41" s="21"/>
      <c r="D41" s="21"/>
      <c r="E41" s="21"/>
      <c r="F41" s="21"/>
      <c r="G41" s="21"/>
      <c r="H41" s="21"/>
      <c r="I41" s="21"/>
      <c r="J41" s="21"/>
      <c r="K41" s="22">
        <v>44531</v>
      </c>
      <c r="L41" s="29">
        <v>8585903.5899999999</v>
      </c>
      <c r="M41" s="29"/>
      <c r="N41" s="26"/>
      <c r="O41" s="30"/>
      <c r="P41" s="30"/>
      <c r="Q41" s="30"/>
      <c r="R41" s="30"/>
      <c r="S41" s="30"/>
      <c r="T41" s="30"/>
      <c r="U41" s="30"/>
      <c r="V41" s="26">
        <f t="shared" si="0"/>
        <v>8585903.5899999999</v>
      </c>
      <c r="W41" s="27"/>
    </row>
    <row r="42" spans="1:23" ht="15.75" thickBot="1" x14ac:dyDescent="0.3">
      <c r="A42" s="28">
        <v>44531</v>
      </c>
      <c r="B42" s="21">
        <v>12921130.16</v>
      </c>
      <c r="C42" s="21">
        <v>12921130.16</v>
      </c>
      <c r="D42" s="21"/>
      <c r="E42" s="21"/>
      <c r="F42" s="21"/>
      <c r="G42" s="21">
        <v>2248805.13</v>
      </c>
      <c r="H42" s="21"/>
      <c r="I42" s="21"/>
      <c r="J42" s="21">
        <v>961824.21999999974</v>
      </c>
      <c r="K42" s="22">
        <v>44440</v>
      </c>
      <c r="L42" s="29">
        <v>1472100.3</v>
      </c>
      <c r="M42" s="29"/>
      <c r="N42" s="26"/>
      <c r="O42" s="30"/>
      <c r="P42" s="30"/>
      <c r="Q42" s="30"/>
      <c r="R42" s="30"/>
      <c r="S42" s="30"/>
      <c r="T42" s="30"/>
      <c r="U42" s="30"/>
      <c r="V42" s="26">
        <f t="shared" si="0"/>
        <v>1472100.3</v>
      </c>
      <c r="W42" s="27"/>
    </row>
    <row r="43" spans="1:23" ht="15.75" thickBot="1" x14ac:dyDescent="0.3">
      <c r="A43" s="28">
        <v>44531</v>
      </c>
      <c r="B43" s="21"/>
      <c r="C43" s="21"/>
      <c r="D43" s="21"/>
      <c r="E43" s="21"/>
      <c r="F43" s="21"/>
      <c r="G43" s="21"/>
      <c r="H43" s="21"/>
      <c r="I43" s="21"/>
      <c r="J43" s="21"/>
      <c r="K43" s="22">
        <v>44470</v>
      </c>
      <c r="L43" s="29">
        <v>100000</v>
      </c>
      <c r="M43" s="29"/>
      <c r="N43" s="26"/>
      <c r="O43" s="30"/>
      <c r="P43" s="30"/>
      <c r="Q43" s="30"/>
      <c r="R43" s="30"/>
      <c r="S43" s="30"/>
      <c r="T43" s="30"/>
      <c r="U43" s="30"/>
      <c r="V43" s="26">
        <f t="shared" si="0"/>
        <v>100000</v>
      </c>
      <c r="W43" s="27"/>
    </row>
    <row r="44" spans="1:23" ht="15.75" thickBot="1" x14ac:dyDescent="0.3">
      <c r="A44" s="28">
        <v>44531</v>
      </c>
      <c r="B44" s="21"/>
      <c r="C44" s="21"/>
      <c r="D44" s="21"/>
      <c r="E44" s="21"/>
      <c r="F44" s="21"/>
      <c r="G44" s="21"/>
      <c r="H44" s="21"/>
      <c r="I44" s="21"/>
      <c r="J44" s="21"/>
      <c r="K44" s="22">
        <v>44501</v>
      </c>
      <c r="L44" s="29">
        <v>676704.83</v>
      </c>
      <c r="M44" s="29"/>
      <c r="N44" s="26"/>
      <c r="O44" s="30"/>
      <c r="P44" s="30"/>
      <c r="Q44" s="30"/>
      <c r="R44" s="30"/>
      <c r="S44" s="30"/>
      <c r="T44" s="30"/>
      <c r="U44" s="30"/>
      <c r="V44" s="26">
        <f t="shared" si="0"/>
        <v>676704.83</v>
      </c>
      <c r="W44" s="27"/>
    </row>
    <row r="45" spans="1:23" ht="15.75" thickBot="1" x14ac:dyDescent="0.3">
      <c r="A45" s="20"/>
      <c r="B45" s="21"/>
      <c r="C45" s="21"/>
      <c r="D45" s="21"/>
      <c r="E45" s="21"/>
      <c r="F45" s="21"/>
      <c r="G45" s="21"/>
      <c r="H45" s="21"/>
      <c r="I45" s="21"/>
      <c r="J45" s="21"/>
      <c r="K45" s="32"/>
      <c r="L45" s="29"/>
      <c r="M45" s="29"/>
      <c r="N45" s="30"/>
      <c r="O45" s="30"/>
      <c r="P45" s="30"/>
      <c r="Q45" s="30"/>
      <c r="R45" s="30"/>
      <c r="S45" s="30"/>
      <c r="T45" s="30"/>
      <c r="U45" s="30"/>
      <c r="V45" s="26">
        <f t="shared" si="0"/>
        <v>0</v>
      </c>
      <c r="W45" s="27"/>
    </row>
    <row r="46" spans="1:23" ht="15.75" thickBot="1" x14ac:dyDescent="0.3">
      <c r="A46" s="33"/>
      <c r="B46" s="34">
        <f t="shared" ref="B46:J46" si="1">SUM(B22:B45)</f>
        <v>163885835.14999998</v>
      </c>
      <c r="C46" s="34">
        <f t="shared" si="1"/>
        <v>163885835.14999998</v>
      </c>
      <c r="D46" s="34">
        <f t="shared" si="1"/>
        <v>49471116.829999998</v>
      </c>
      <c r="E46" s="34">
        <f t="shared" si="1"/>
        <v>2553966.21</v>
      </c>
      <c r="F46" s="34">
        <f t="shared" si="1"/>
        <v>73218222.859999999</v>
      </c>
      <c r="G46" s="34">
        <f t="shared" si="1"/>
        <v>48477363.509999998</v>
      </c>
      <c r="H46" s="34">
        <f t="shared" si="1"/>
        <v>1956486.21</v>
      </c>
      <c r="I46" s="34">
        <f t="shared" si="1"/>
        <v>73218222.859999985</v>
      </c>
      <c r="J46" s="34">
        <f t="shared" si="1"/>
        <v>40732214.472000003</v>
      </c>
      <c r="K46" s="34"/>
      <c r="L46" s="34">
        <f t="shared" ref="L46:V46" si="2">SUM(L22:L45)</f>
        <v>48477363.50999999</v>
      </c>
      <c r="M46" s="34">
        <f t="shared" si="2"/>
        <v>1956486.21</v>
      </c>
      <c r="N46" s="34">
        <f t="shared" si="2"/>
        <v>73218222.859999999</v>
      </c>
      <c r="O46" s="34">
        <f t="shared" si="2"/>
        <v>0</v>
      </c>
      <c r="P46" s="34">
        <f t="shared" si="2"/>
        <v>0</v>
      </c>
      <c r="Q46" s="34">
        <f t="shared" si="2"/>
        <v>0</v>
      </c>
      <c r="R46" s="34">
        <f t="shared" si="2"/>
        <v>0</v>
      </c>
      <c r="S46" s="34">
        <f t="shared" si="2"/>
        <v>0</v>
      </c>
      <c r="T46" s="34">
        <f t="shared" si="2"/>
        <v>0</v>
      </c>
      <c r="U46" s="34">
        <f t="shared" si="2"/>
        <v>0</v>
      </c>
      <c r="V46" s="34">
        <f t="shared" si="2"/>
        <v>123652072.57999998</v>
      </c>
    </row>
    <row r="47" spans="1:23" x14ac:dyDescent="0.25">
      <c r="A47" s="35"/>
      <c r="B47" s="35"/>
      <c r="C47" s="36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</row>
    <row r="48" spans="1:23" ht="49.5" customHeight="1" x14ac:dyDescent="0.25">
      <c r="A48" s="37" t="s">
        <v>30</v>
      </c>
      <c r="B48" s="37"/>
      <c r="C48" s="37"/>
      <c r="D48" s="37"/>
      <c r="E48" s="37"/>
      <c r="F48" s="35"/>
      <c r="G48" s="35"/>
      <c r="H48" s="35"/>
      <c r="I48" s="38"/>
      <c r="J48" s="38"/>
      <c r="K48" s="38"/>
      <c r="L48" s="38"/>
      <c r="M48" s="35"/>
      <c r="N48" s="35"/>
      <c r="O48" s="35"/>
      <c r="P48" s="35"/>
      <c r="Q48" s="35"/>
      <c r="R48" s="35"/>
      <c r="S48" s="35"/>
      <c r="T48" s="35"/>
      <c r="U48" s="35"/>
      <c r="V48" s="35"/>
    </row>
    <row r="49" spans="1:22" ht="15" customHeight="1" x14ac:dyDescent="0.25">
      <c r="A49" s="39" t="s">
        <v>31</v>
      </c>
      <c r="B49" s="39"/>
      <c r="C49" s="39"/>
      <c r="D49" s="39"/>
      <c r="E49" s="39"/>
      <c r="F49" s="35"/>
      <c r="G49" s="35"/>
      <c r="H49" s="35"/>
      <c r="I49" s="38"/>
      <c r="J49" s="38"/>
      <c r="K49" s="38"/>
      <c r="L49" s="38"/>
      <c r="M49" s="35"/>
      <c r="N49" s="35"/>
      <c r="O49" s="35"/>
      <c r="P49" s="35"/>
      <c r="Q49" s="35"/>
      <c r="R49" s="35"/>
      <c r="S49" s="35"/>
      <c r="T49" s="35"/>
      <c r="U49" s="35"/>
      <c r="V49" s="35"/>
    </row>
    <row r="50" spans="1:22" x14ac:dyDescent="0.25">
      <c r="A50" s="39"/>
      <c r="B50" s="39"/>
      <c r="C50" s="39"/>
      <c r="D50" s="39"/>
      <c r="E50" s="39"/>
      <c r="F50" s="35"/>
      <c r="G50" s="35"/>
      <c r="H50" s="35"/>
      <c r="I50" s="38"/>
      <c r="J50" s="38"/>
      <c r="K50" s="38"/>
      <c r="L50" s="38"/>
      <c r="M50" s="35"/>
      <c r="N50" s="35"/>
      <c r="O50" s="35"/>
      <c r="P50" s="35"/>
      <c r="Q50" s="35"/>
      <c r="R50" s="35"/>
      <c r="S50" s="35"/>
      <c r="T50" s="35"/>
      <c r="U50" s="35"/>
      <c r="V50" s="35"/>
    </row>
    <row r="51" spans="1:22" ht="33" customHeight="1" x14ac:dyDescent="0.25">
      <c r="A51" s="40" t="s">
        <v>32</v>
      </c>
      <c r="B51" s="40"/>
      <c r="C51" s="40"/>
      <c r="D51" s="40"/>
      <c r="E51" s="40"/>
      <c r="F51" s="35"/>
      <c r="G51" s="35"/>
      <c r="H51" s="35"/>
      <c r="I51" s="38"/>
      <c r="J51" s="38"/>
      <c r="K51" s="38"/>
      <c r="L51" s="38"/>
      <c r="M51" s="35"/>
      <c r="N51" s="35"/>
      <c r="O51" s="35"/>
      <c r="P51" s="35"/>
      <c r="Q51" s="35"/>
      <c r="R51" s="35"/>
      <c r="S51" s="35"/>
      <c r="T51" s="35"/>
      <c r="U51" s="35"/>
      <c r="V51" s="35"/>
    </row>
    <row r="52" spans="1:22" ht="15" customHeight="1" x14ac:dyDescent="0.25">
      <c r="A52" s="40" t="s">
        <v>33</v>
      </c>
      <c r="B52" s="40"/>
      <c r="C52" s="40"/>
      <c r="D52" s="40"/>
      <c r="E52" s="40"/>
      <c r="F52" s="35"/>
      <c r="G52" s="35"/>
      <c r="H52" s="35"/>
      <c r="I52" s="38"/>
      <c r="J52" s="38"/>
      <c r="K52" s="38"/>
      <c r="L52" s="38"/>
      <c r="M52" s="35"/>
      <c r="N52" s="35"/>
      <c r="O52" s="35"/>
      <c r="P52" s="35"/>
      <c r="Q52" s="35"/>
      <c r="R52" s="35"/>
      <c r="S52" s="35"/>
      <c r="T52" s="35"/>
      <c r="U52" s="35"/>
      <c r="V52" s="35"/>
    </row>
    <row r="53" spans="1:22" ht="15" customHeight="1" x14ac:dyDescent="0.25">
      <c r="A53" s="40" t="s">
        <v>34</v>
      </c>
      <c r="B53" s="40"/>
      <c r="C53" s="40"/>
      <c r="D53" s="40"/>
      <c r="E53" s="40"/>
      <c r="F53" s="35"/>
      <c r="G53" s="35"/>
      <c r="H53" s="35"/>
      <c r="I53" s="38"/>
      <c r="J53" s="38"/>
      <c r="K53" s="38"/>
      <c r="L53" s="38"/>
      <c r="M53" s="35"/>
      <c r="N53" s="35"/>
      <c r="O53" s="35"/>
      <c r="P53" s="35"/>
      <c r="Q53" s="35"/>
      <c r="R53" s="35"/>
      <c r="S53" s="35"/>
      <c r="T53" s="35"/>
      <c r="U53" s="35"/>
      <c r="V53" s="35"/>
    </row>
    <row r="54" spans="1:22" ht="15" customHeight="1" x14ac:dyDescent="0.25">
      <c r="A54" s="40" t="s">
        <v>35</v>
      </c>
      <c r="B54" s="40"/>
      <c r="C54" s="40"/>
      <c r="D54" s="40"/>
      <c r="E54" s="40"/>
      <c r="F54" s="35"/>
      <c r="G54" s="35"/>
      <c r="H54" s="35"/>
      <c r="I54" s="38"/>
      <c r="J54" s="38"/>
      <c r="K54" s="38"/>
      <c r="L54" s="38"/>
      <c r="M54" s="35"/>
      <c r="N54" s="35"/>
      <c r="O54" s="35"/>
      <c r="P54" s="35"/>
      <c r="Q54" s="35"/>
      <c r="R54" s="35"/>
      <c r="S54" s="35"/>
      <c r="T54" s="35"/>
      <c r="U54" s="35"/>
      <c r="V54" s="35"/>
    </row>
    <row r="55" spans="1:22" ht="15" customHeight="1" x14ac:dyDescent="0.25">
      <c r="A55" s="40" t="s">
        <v>36</v>
      </c>
      <c r="B55" s="40"/>
      <c r="C55" s="40"/>
      <c r="D55" s="40"/>
      <c r="E55" s="40"/>
      <c r="F55" s="35"/>
      <c r="G55" s="35"/>
      <c r="H55" s="35"/>
      <c r="I55" s="38"/>
      <c r="J55" s="38"/>
      <c r="K55" s="38"/>
      <c r="L55" s="38"/>
      <c r="M55" s="35"/>
      <c r="N55" s="35"/>
      <c r="O55" s="35"/>
      <c r="P55" s="35"/>
      <c r="Q55" s="35"/>
      <c r="R55" s="35"/>
      <c r="S55" s="35"/>
      <c r="T55" s="35"/>
      <c r="U55" s="35"/>
      <c r="V55" s="35"/>
    </row>
    <row r="56" spans="1:22" x14ac:dyDescent="0.25">
      <c r="A56" s="35"/>
      <c r="B56" s="35"/>
      <c r="C56" s="36"/>
      <c r="D56" s="41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</row>
    <row r="57" spans="1:22" ht="15.75" customHeight="1" x14ac:dyDescent="0.25">
      <c r="A57" s="37" t="s">
        <v>37</v>
      </c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</row>
    <row r="58" spans="1:22" ht="38.25" customHeight="1" x14ac:dyDescent="0.25">
      <c r="A58" s="39" t="s">
        <v>31</v>
      </c>
      <c r="B58" s="39"/>
      <c r="C58" s="39"/>
      <c r="D58" s="39"/>
      <c r="E58" s="39"/>
      <c r="F58" s="42" t="s">
        <v>38</v>
      </c>
      <c r="G58" s="42" t="s">
        <v>39</v>
      </c>
      <c r="H58" s="42" t="s">
        <v>40</v>
      </c>
      <c r="I58" s="42" t="s">
        <v>41</v>
      </c>
      <c r="J58" s="42" t="s">
        <v>42</v>
      </c>
      <c r="K58" s="42" t="s">
        <v>43</v>
      </c>
      <c r="L58" s="43"/>
      <c r="M58" s="43"/>
      <c r="N58" s="43"/>
      <c r="O58" s="43"/>
      <c r="P58" s="43"/>
      <c r="Q58" s="35"/>
      <c r="R58" s="35"/>
      <c r="S58" s="35"/>
      <c r="T58" s="35"/>
      <c r="U58" s="35"/>
      <c r="V58" s="35"/>
    </row>
    <row r="59" spans="1:22" ht="39" customHeight="1" x14ac:dyDescent="0.25">
      <c r="A59" s="40" t="s">
        <v>44</v>
      </c>
      <c r="B59" s="40"/>
      <c r="C59" s="40"/>
      <c r="D59" s="40"/>
      <c r="E59" s="40"/>
      <c r="F59" s="44">
        <v>298086.62</v>
      </c>
      <c r="G59" s="45" t="s">
        <v>45</v>
      </c>
      <c r="H59" s="46">
        <v>201800010008207</v>
      </c>
      <c r="I59" s="47" t="s">
        <v>46</v>
      </c>
      <c r="J59" s="48">
        <v>44197</v>
      </c>
      <c r="K59" s="49" t="s">
        <v>47</v>
      </c>
      <c r="L59" s="50" t="e" cm="1">
        <f t="array" aca="1" ref="L59" ca="1">comentariocelula(F59)</f>
        <v>#NAME?</v>
      </c>
      <c r="M59" s="51"/>
      <c r="N59" s="51"/>
      <c r="O59" s="51"/>
      <c r="P59" s="51"/>
      <c r="Q59" s="35"/>
      <c r="R59" s="35"/>
      <c r="S59" s="35"/>
      <c r="T59" s="35"/>
      <c r="U59" s="35"/>
      <c r="V59" s="35"/>
    </row>
    <row r="60" spans="1:22" ht="27" x14ac:dyDescent="0.25">
      <c r="A60" s="40" t="s">
        <v>44</v>
      </c>
      <c r="B60" s="40"/>
      <c r="C60" s="40"/>
      <c r="D60" s="40"/>
      <c r="E60" s="40"/>
      <c r="F60" s="44">
        <v>252325.68</v>
      </c>
      <c r="G60" s="45" t="s">
        <v>45</v>
      </c>
      <c r="H60" s="46">
        <v>201800010008207</v>
      </c>
      <c r="I60" s="47" t="s">
        <v>48</v>
      </c>
      <c r="J60" s="48">
        <v>44228</v>
      </c>
      <c r="K60" s="49" t="s">
        <v>47</v>
      </c>
      <c r="L60" s="50" t="e" cm="1">
        <f t="array" aca="1" ref="L60" ca="1">comentariocelula(F60)</f>
        <v>#NAME?</v>
      </c>
      <c r="M60" s="51"/>
      <c r="N60" s="51"/>
      <c r="O60" s="51"/>
      <c r="P60" s="51"/>
      <c r="Q60" s="35"/>
      <c r="R60" s="35"/>
      <c r="S60" s="35"/>
      <c r="T60" s="35"/>
      <c r="U60" s="35"/>
      <c r="V60" s="35"/>
    </row>
    <row r="61" spans="1:22" ht="66" x14ac:dyDescent="0.25">
      <c r="A61" s="52" t="s">
        <v>44</v>
      </c>
      <c r="B61" s="53"/>
      <c r="C61" s="53"/>
      <c r="D61" s="53"/>
      <c r="E61" s="54"/>
      <c r="F61" s="44">
        <v>458455.83</v>
      </c>
      <c r="G61" s="45" t="s">
        <v>45</v>
      </c>
      <c r="H61" s="46">
        <v>201800010008207</v>
      </c>
      <c r="I61" s="47" t="s">
        <v>49</v>
      </c>
      <c r="J61" s="55" t="s">
        <v>50</v>
      </c>
      <c r="K61" s="49" t="s">
        <v>47</v>
      </c>
      <c r="L61" s="50" t="s">
        <v>51</v>
      </c>
      <c r="M61" s="51"/>
      <c r="N61" s="51"/>
      <c r="O61" s="51"/>
      <c r="P61" s="51"/>
      <c r="Q61" s="35"/>
      <c r="R61" s="35"/>
      <c r="S61" s="35"/>
      <c r="T61" s="35"/>
      <c r="U61" s="35"/>
      <c r="V61" s="35"/>
    </row>
    <row r="62" spans="1:22" ht="24" customHeight="1" x14ac:dyDescent="0.25">
      <c r="A62" s="52" t="s">
        <v>44</v>
      </c>
      <c r="B62" s="53"/>
      <c r="C62" s="53"/>
      <c r="D62" s="53"/>
      <c r="E62" s="54"/>
      <c r="F62" s="44">
        <v>236243.75</v>
      </c>
      <c r="G62" s="45" t="s">
        <v>45</v>
      </c>
      <c r="H62" s="46">
        <v>201800010008207</v>
      </c>
      <c r="I62" s="47" t="s">
        <v>49</v>
      </c>
      <c r="J62" s="56">
        <v>44440</v>
      </c>
      <c r="K62" s="49" t="s">
        <v>47</v>
      </c>
      <c r="L62" s="57" t="s">
        <v>52</v>
      </c>
      <c r="M62" s="58"/>
      <c r="N62" s="58"/>
      <c r="O62" s="58"/>
      <c r="P62" s="58"/>
      <c r="Q62" s="35"/>
      <c r="R62" s="35"/>
      <c r="S62" s="35"/>
      <c r="T62" s="35"/>
      <c r="U62" s="35"/>
      <c r="V62" s="35"/>
    </row>
    <row r="63" spans="1:22" ht="25.5" customHeight="1" x14ac:dyDescent="0.25">
      <c r="A63" s="52" t="s">
        <v>53</v>
      </c>
      <c r="B63" s="53"/>
      <c r="C63" s="53"/>
      <c r="D63" s="53"/>
      <c r="E63" s="54"/>
      <c r="F63" s="44">
        <v>279274.65000000002</v>
      </c>
      <c r="G63" s="45" t="s">
        <v>45</v>
      </c>
      <c r="H63" s="46">
        <v>201800010008207</v>
      </c>
      <c r="I63" s="47" t="s">
        <v>54</v>
      </c>
      <c r="J63" s="56">
        <v>44470</v>
      </c>
      <c r="K63" s="49" t="s">
        <v>47</v>
      </c>
      <c r="L63" s="50" t="e" cm="1">
        <f t="array" aca="1" ref="L63" ca="1">comentariocelula(F63)</f>
        <v>#NAME?</v>
      </c>
      <c r="M63" s="51"/>
      <c r="N63" s="51"/>
      <c r="O63" s="51"/>
      <c r="P63" s="51"/>
      <c r="Q63" s="35"/>
      <c r="R63" s="35"/>
      <c r="S63" s="35"/>
      <c r="T63" s="35"/>
      <c r="U63" s="35"/>
      <c r="V63" s="35"/>
    </row>
    <row r="64" spans="1:22" ht="26.25" customHeight="1" x14ac:dyDescent="0.25">
      <c r="A64" s="52" t="s">
        <v>53</v>
      </c>
      <c r="B64" s="53"/>
      <c r="C64" s="53"/>
      <c r="D64" s="53"/>
      <c r="E64" s="54"/>
      <c r="F64" s="44">
        <v>293893.36</v>
      </c>
      <c r="G64" s="45" t="s">
        <v>45</v>
      </c>
      <c r="H64" s="46">
        <v>201800010008207</v>
      </c>
      <c r="I64" s="59" t="s">
        <v>55</v>
      </c>
      <c r="J64" s="56">
        <v>44501</v>
      </c>
      <c r="K64" s="49" t="s">
        <v>47</v>
      </c>
      <c r="L64" s="50" t="s">
        <v>56</v>
      </c>
      <c r="M64" s="51"/>
      <c r="N64" s="51"/>
      <c r="O64" s="51"/>
      <c r="P64" s="51"/>
      <c r="Q64" s="35"/>
      <c r="R64" s="35"/>
      <c r="S64" s="35"/>
      <c r="T64" s="35"/>
      <c r="U64" s="35"/>
      <c r="V64" s="35"/>
    </row>
    <row r="65" spans="1:22" ht="27.75" customHeight="1" x14ac:dyDescent="0.25">
      <c r="A65" s="52" t="s">
        <v>53</v>
      </c>
      <c r="B65" s="53"/>
      <c r="C65" s="53"/>
      <c r="D65" s="53"/>
      <c r="E65" s="54"/>
      <c r="F65" s="44">
        <v>309121.46000000002</v>
      </c>
      <c r="G65" s="45" t="s">
        <v>45</v>
      </c>
      <c r="H65" s="46">
        <v>201800010008207</v>
      </c>
      <c r="I65" s="59" t="s">
        <v>55</v>
      </c>
      <c r="J65" s="56">
        <v>44531</v>
      </c>
      <c r="K65" s="49" t="s">
        <v>47</v>
      </c>
      <c r="L65" s="50" t="s">
        <v>57</v>
      </c>
      <c r="M65" s="51"/>
      <c r="N65" s="51"/>
      <c r="O65" s="51"/>
      <c r="P65" s="51"/>
      <c r="Q65" s="35"/>
      <c r="R65" s="35"/>
      <c r="S65" s="35"/>
      <c r="T65" s="35"/>
      <c r="U65" s="35"/>
      <c r="V65" s="35"/>
    </row>
    <row r="66" spans="1:22" ht="69" customHeight="1" x14ac:dyDescent="0.25">
      <c r="A66" s="52" t="s">
        <v>58</v>
      </c>
      <c r="B66" s="53"/>
      <c r="C66" s="53"/>
      <c r="D66" s="53"/>
      <c r="E66" s="54"/>
      <c r="F66" s="44">
        <v>3500000</v>
      </c>
      <c r="G66" s="45"/>
      <c r="H66" s="46">
        <v>201800010008207</v>
      </c>
      <c r="I66" s="47" t="s">
        <v>59</v>
      </c>
      <c r="J66" s="60"/>
      <c r="K66" s="49" t="s">
        <v>47</v>
      </c>
      <c r="L66" s="61" t="s">
        <v>60</v>
      </c>
      <c r="M66" s="62"/>
      <c r="N66" s="62"/>
      <c r="O66" s="62"/>
      <c r="P66" s="62"/>
      <c r="Q66" s="35"/>
      <c r="R66" s="35"/>
      <c r="S66" s="35"/>
      <c r="T66" s="35"/>
      <c r="U66" s="35"/>
      <c r="V66" s="35"/>
    </row>
    <row r="67" spans="1:22" ht="39" customHeight="1" x14ac:dyDescent="0.25">
      <c r="A67" s="52" t="s">
        <v>58</v>
      </c>
      <c r="B67" s="53"/>
      <c r="C67" s="53"/>
      <c r="D67" s="53"/>
      <c r="E67" s="54"/>
      <c r="F67" s="44">
        <v>3500000</v>
      </c>
      <c r="G67" s="45"/>
      <c r="H67" s="46">
        <v>201800010008207</v>
      </c>
      <c r="I67" s="47" t="s">
        <v>61</v>
      </c>
      <c r="J67" s="60"/>
      <c r="K67" s="49" t="s">
        <v>47</v>
      </c>
      <c r="L67" s="63" t="s">
        <v>60</v>
      </c>
      <c r="M67" s="64"/>
      <c r="N67" s="64"/>
      <c r="O67" s="64"/>
      <c r="P67" s="64"/>
      <c r="Q67" s="35"/>
      <c r="R67" s="35"/>
      <c r="S67" s="35"/>
      <c r="T67" s="35"/>
      <c r="U67" s="35"/>
      <c r="V67" s="35"/>
    </row>
    <row r="68" spans="1:22" ht="45.75" customHeight="1" x14ac:dyDescent="0.25">
      <c r="A68" s="52" t="s">
        <v>58</v>
      </c>
      <c r="B68" s="53"/>
      <c r="C68" s="53"/>
      <c r="D68" s="53"/>
      <c r="E68" s="54"/>
      <c r="F68" s="44">
        <v>3500000</v>
      </c>
      <c r="G68" s="45"/>
      <c r="H68" s="46">
        <v>201800010008207</v>
      </c>
      <c r="I68" s="47" t="s">
        <v>62</v>
      </c>
      <c r="J68" s="60"/>
      <c r="K68" s="49" t="s">
        <v>47</v>
      </c>
      <c r="L68" s="63" t="s">
        <v>60</v>
      </c>
      <c r="M68" s="64"/>
      <c r="N68" s="64"/>
      <c r="O68" s="64"/>
      <c r="P68" s="64"/>
      <c r="Q68" s="35"/>
      <c r="R68" s="35"/>
      <c r="S68" s="35"/>
      <c r="T68" s="35"/>
      <c r="U68" s="35"/>
      <c r="V68" s="35"/>
    </row>
    <row r="69" spans="1:22" ht="40.5" customHeight="1" x14ac:dyDescent="0.25">
      <c r="A69" s="52" t="s">
        <v>58</v>
      </c>
      <c r="B69" s="53"/>
      <c r="C69" s="53"/>
      <c r="D69" s="53"/>
      <c r="E69" s="54"/>
      <c r="F69" s="44">
        <f>3500000-448911.46</f>
        <v>3051088.54</v>
      </c>
      <c r="G69" s="45"/>
      <c r="H69" s="46">
        <v>201800010008207</v>
      </c>
      <c r="I69" s="47" t="s">
        <v>49</v>
      </c>
      <c r="J69" s="60"/>
      <c r="K69" s="49" t="s">
        <v>47</v>
      </c>
      <c r="L69" s="63" t="s">
        <v>63</v>
      </c>
      <c r="M69" s="64"/>
      <c r="N69" s="64"/>
      <c r="O69" s="64"/>
      <c r="P69" s="64"/>
      <c r="Q69" s="35"/>
      <c r="R69" s="35"/>
      <c r="S69" s="35"/>
      <c r="T69" s="35"/>
      <c r="U69" s="35"/>
      <c r="V69" s="35"/>
    </row>
    <row r="70" spans="1:22" ht="42" customHeight="1" x14ac:dyDescent="0.25">
      <c r="A70" s="52" t="s">
        <v>58</v>
      </c>
      <c r="B70" s="53"/>
      <c r="C70" s="53"/>
      <c r="D70" s="53"/>
      <c r="E70" s="54"/>
      <c r="F70" s="44">
        <v>3500000</v>
      </c>
      <c r="G70" s="45"/>
      <c r="H70" s="46">
        <v>201800010008207</v>
      </c>
      <c r="I70" s="47" t="s">
        <v>54</v>
      </c>
      <c r="J70" s="60"/>
      <c r="K70" s="49" t="s">
        <v>47</v>
      </c>
      <c r="L70" s="63" t="s">
        <v>60</v>
      </c>
      <c r="M70" s="64"/>
      <c r="N70" s="64"/>
      <c r="O70" s="64"/>
      <c r="P70" s="64"/>
      <c r="Q70" s="35"/>
      <c r="R70" s="35"/>
      <c r="S70" s="35"/>
      <c r="T70" s="35"/>
      <c r="U70" s="35"/>
      <c r="V70" s="35"/>
    </row>
    <row r="71" spans="1:22" ht="42.75" customHeight="1" x14ac:dyDescent="0.25">
      <c r="A71" s="52" t="s">
        <v>58</v>
      </c>
      <c r="B71" s="53"/>
      <c r="C71" s="53"/>
      <c r="D71" s="53"/>
      <c r="E71" s="54"/>
      <c r="F71" s="65">
        <f>3500000</f>
        <v>3500000</v>
      </c>
      <c r="G71" s="45"/>
      <c r="H71" s="46">
        <v>201800010008207</v>
      </c>
      <c r="I71" s="59" t="s">
        <v>55</v>
      </c>
      <c r="J71" s="60"/>
      <c r="K71" s="49" t="s">
        <v>47</v>
      </c>
      <c r="L71" s="63" t="s">
        <v>64</v>
      </c>
      <c r="M71" s="64"/>
      <c r="N71" s="64"/>
      <c r="O71" s="64"/>
      <c r="P71" s="64"/>
      <c r="Q71" s="35"/>
      <c r="R71" s="35"/>
      <c r="S71" s="35"/>
      <c r="T71" s="35"/>
      <c r="U71" s="35"/>
      <c r="V71" s="35"/>
    </row>
    <row r="72" spans="1:22" ht="42.75" customHeight="1" x14ac:dyDescent="0.25">
      <c r="A72" s="52" t="s">
        <v>58</v>
      </c>
      <c r="B72" s="53"/>
      <c r="C72" s="53"/>
      <c r="D72" s="53"/>
      <c r="E72" s="54"/>
      <c r="F72" s="65">
        <f>358809.4</f>
        <v>358809.4</v>
      </c>
      <c r="G72" s="45"/>
      <c r="H72" s="46">
        <v>201800010008207</v>
      </c>
      <c r="I72" s="59" t="s">
        <v>55</v>
      </c>
      <c r="J72" s="60">
        <v>44531</v>
      </c>
      <c r="K72" s="49" t="s">
        <v>47</v>
      </c>
      <c r="L72" s="63" t="s">
        <v>65</v>
      </c>
      <c r="M72" s="64"/>
      <c r="N72" s="64"/>
      <c r="O72" s="64"/>
      <c r="P72" s="64"/>
      <c r="Q72" s="35"/>
      <c r="R72" s="35"/>
      <c r="S72" s="35"/>
      <c r="T72" s="35"/>
      <c r="U72" s="35"/>
      <c r="V72" s="35"/>
    </row>
    <row r="73" spans="1:22" ht="36" customHeight="1" x14ac:dyDescent="0.25">
      <c r="A73" s="40" t="s">
        <v>66</v>
      </c>
      <c r="B73" s="40"/>
      <c r="C73" s="40"/>
      <c r="D73" s="40"/>
      <c r="E73" s="40"/>
      <c r="F73" s="44">
        <v>-664306.80000000005</v>
      </c>
      <c r="G73" s="45"/>
      <c r="H73" s="46">
        <v>201800010008207</v>
      </c>
      <c r="I73" s="47" t="s">
        <v>59</v>
      </c>
      <c r="J73" s="60">
        <v>44166</v>
      </c>
      <c r="K73" s="49" t="s">
        <v>47</v>
      </c>
      <c r="L73" s="50" t="e" cm="1">
        <f t="array" aca="1" ref="L73" ca="1">comentariocelula(F73)</f>
        <v>#NAME?</v>
      </c>
      <c r="M73" s="51"/>
      <c r="N73" s="51"/>
      <c r="O73" s="51"/>
      <c r="P73" s="51"/>
      <c r="Q73" s="35"/>
      <c r="R73" s="35"/>
      <c r="S73" s="35"/>
      <c r="T73" s="35"/>
      <c r="U73" s="35"/>
      <c r="V73" s="35"/>
    </row>
    <row r="74" spans="1:22" ht="35.25" customHeight="1" x14ac:dyDescent="0.25">
      <c r="A74" s="40" t="s">
        <v>66</v>
      </c>
      <c r="B74" s="40"/>
      <c r="C74" s="40"/>
      <c r="D74" s="40"/>
      <c r="E74" s="40"/>
      <c r="F74" s="44">
        <v>-120429.2</v>
      </c>
      <c r="G74" s="45"/>
      <c r="H74" s="46">
        <v>201800010008207</v>
      </c>
      <c r="I74" s="47" t="s">
        <v>61</v>
      </c>
      <c r="J74" s="60">
        <v>44197</v>
      </c>
      <c r="K74" s="49" t="s">
        <v>47</v>
      </c>
      <c r="L74" s="50" t="e" cm="1">
        <f t="array" aca="1" ref="L74" ca="1">comentariocelula(F74)</f>
        <v>#NAME?</v>
      </c>
      <c r="M74" s="51"/>
      <c r="N74" s="51"/>
      <c r="O74" s="51"/>
      <c r="P74" s="51"/>
      <c r="Q74" s="35"/>
      <c r="R74" s="35"/>
      <c r="S74" s="35"/>
      <c r="T74" s="35"/>
      <c r="U74" s="35"/>
      <c r="V74" s="35"/>
    </row>
    <row r="75" spans="1:22" ht="40.5" customHeight="1" x14ac:dyDescent="0.25">
      <c r="A75" s="40" t="s">
        <v>66</v>
      </c>
      <c r="B75" s="40"/>
      <c r="C75" s="40"/>
      <c r="D75" s="40"/>
      <c r="E75" s="40"/>
      <c r="F75" s="44">
        <f>-500211.51+1455679.72</f>
        <v>955468.21</v>
      </c>
      <c r="G75" s="45"/>
      <c r="H75" s="46">
        <v>201800010008207</v>
      </c>
      <c r="I75" s="47" t="s">
        <v>62</v>
      </c>
      <c r="J75" s="60">
        <v>44228</v>
      </c>
      <c r="K75" s="49" t="s">
        <v>47</v>
      </c>
      <c r="L75" s="50" t="e" cm="1">
        <f t="array" aca="1" ref="L75" ca="1">comentariocelula(F75)</f>
        <v>#NAME?</v>
      </c>
      <c r="M75" s="51"/>
      <c r="N75" s="51"/>
      <c r="O75" s="51"/>
      <c r="P75" s="51"/>
      <c r="Q75" s="35"/>
      <c r="R75" s="35"/>
      <c r="S75" s="35"/>
      <c r="T75" s="35"/>
      <c r="U75" s="35"/>
      <c r="V75" s="35"/>
    </row>
    <row r="76" spans="1:22" ht="47.25" customHeight="1" x14ac:dyDescent="0.25">
      <c r="A76" s="40" t="s">
        <v>66</v>
      </c>
      <c r="B76" s="40"/>
      <c r="C76" s="40"/>
      <c r="D76" s="40"/>
      <c r="E76" s="40"/>
      <c r="F76" s="66">
        <v>7201130.5700000003</v>
      </c>
      <c r="G76" s="45"/>
      <c r="H76" s="46">
        <v>201800010008207</v>
      </c>
      <c r="I76" s="47" t="s">
        <v>67</v>
      </c>
      <c r="J76" s="60"/>
      <c r="K76" s="49" t="s">
        <v>47</v>
      </c>
      <c r="L76" s="50" t="s">
        <v>68</v>
      </c>
      <c r="M76" s="51"/>
      <c r="N76" s="51"/>
      <c r="O76" s="51"/>
      <c r="P76" s="51"/>
      <c r="Q76" s="35"/>
      <c r="R76" s="35"/>
      <c r="S76" s="35"/>
      <c r="T76" s="35"/>
      <c r="U76" s="35"/>
      <c r="V76" s="35"/>
    </row>
    <row r="77" spans="1:22" ht="57.75" customHeight="1" x14ac:dyDescent="0.25">
      <c r="A77" s="40" t="s">
        <v>66</v>
      </c>
      <c r="B77" s="40"/>
      <c r="C77" s="40"/>
      <c r="D77" s="40"/>
      <c r="E77" s="40"/>
      <c r="F77" s="66">
        <v>7201130.5700000003</v>
      </c>
      <c r="G77" s="45"/>
      <c r="H77" s="46">
        <v>201800010008207</v>
      </c>
      <c r="I77" s="47" t="s">
        <v>69</v>
      </c>
      <c r="J77" s="60" t="s">
        <v>70</v>
      </c>
      <c r="K77" s="49" t="s">
        <v>47</v>
      </c>
      <c r="L77" s="50" t="s">
        <v>71</v>
      </c>
      <c r="M77" s="51"/>
      <c r="N77" s="51"/>
      <c r="O77" s="51"/>
      <c r="P77" s="51"/>
      <c r="Q77" s="35"/>
      <c r="R77" s="35"/>
      <c r="S77" s="35"/>
      <c r="T77" s="35"/>
      <c r="U77" s="35"/>
      <c r="V77" s="35"/>
    </row>
    <row r="78" spans="1:22" ht="57" customHeight="1" x14ac:dyDescent="0.25">
      <c r="A78" s="40" t="s">
        <v>66</v>
      </c>
      <c r="B78" s="40"/>
      <c r="C78" s="40"/>
      <c r="D78" s="40"/>
      <c r="E78" s="40"/>
      <c r="F78" s="44">
        <v>6742674.7400000002</v>
      </c>
      <c r="G78" s="45"/>
      <c r="H78" s="46">
        <v>201800010008207</v>
      </c>
      <c r="I78" s="47" t="s">
        <v>49</v>
      </c>
      <c r="J78" s="67" t="s">
        <v>72</v>
      </c>
      <c r="K78" s="49" t="s">
        <v>47</v>
      </c>
      <c r="L78" s="50" t="s">
        <v>73</v>
      </c>
      <c r="M78" s="51"/>
      <c r="N78" s="51"/>
      <c r="O78" s="51"/>
      <c r="P78" s="51"/>
      <c r="Q78" s="35"/>
      <c r="R78" s="35"/>
      <c r="S78" s="35"/>
      <c r="T78" s="35"/>
      <c r="U78" s="35"/>
      <c r="V78" s="35"/>
    </row>
    <row r="79" spans="1:22" ht="59.25" customHeight="1" x14ac:dyDescent="0.25">
      <c r="A79" s="40" t="s">
        <v>66</v>
      </c>
      <c r="B79" s="40"/>
      <c r="C79" s="40"/>
      <c r="D79" s="40"/>
      <c r="E79" s="40"/>
      <c r="F79" s="68">
        <v>-120752.908</v>
      </c>
      <c r="G79" s="45"/>
      <c r="H79" s="46">
        <v>201800010008207</v>
      </c>
      <c r="I79" s="47" t="s">
        <v>54</v>
      </c>
      <c r="J79" s="60">
        <v>44256</v>
      </c>
      <c r="K79" s="49" t="s">
        <v>47</v>
      </c>
      <c r="L79" s="50" t="e" cm="1">
        <f t="array" aca="1" ref="L79" ca="1">comentariocelula(F79)</f>
        <v>#NAME?</v>
      </c>
      <c r="M79" s="51"/>
      <c r="N79" s="51"/>
      <c r="O79" s="51"/>
      <c r="P79" s="51"/>
      <c r="Q79" s="35"/>
      <c r="R79" s="35"/>
      <c r="S79" s="35"/>
      <c r="T79" s="35"/>
      <c r="U79" s="35"/>
      <c r="V79" s="35"/>
    </row>
    <row r="80" spans="1:22" ht="48.75" customHeight="1" x14ac:dyDescent="0.25">
      <c r="A80" s="40" t="s">
        <v>66</v>
      </c>
      <c r="B80" s="40"/>
      <c r="C80" s="40"/>
      <c r="D80" s="40"/>
      <c r="E80" s="40"/>
      <c r="F80" s="69">
        <v>-3500000</v>
      </c>
      <c r="G80" s="45"/>
      <c r="H80" s="46">
        <v>201800010008207</v>
      </c>
      <c r="I80" s="59" t="s">
        <v>55</v>
      </c>
      <c r="J80" s="60">
        <v>44501</v>
      </c>
      <c r="K80" s="49" t="s">
        <v>47</v>
      </c>
      <c r="L80" s="50" t="e" cm="1">
        <f t="array" aca="1" ref="L80" ca="1">comentariocelula(F80)</f>
        <v>#NAME?</v>
      </c>
      <c r="M80" s="51"/>
      <c r="N80" s="51"/>
      <c r="O80" s="51"/>
      <c r="P80" s="51"/>
      <c r="Q80" s="35"/>
      <c r="R80" s="35"/>
      <c r="S80" s="35"/>
      <c r="T80" s="35"/>
      <c r="U80" s="35"/>
      <c r="V80" s="35"/>
    </row>
    <row r="81" spans="1:22" ht="15" customHeight="1" x14ac:dyDescent="0.25">
      <c r="A81" s="70" t="s">
        <v>74</v>
      </c>
      <c r="B81" s="70"/>
      <c r="C81" s="70"/>
      <c r="D81" s="70"/>
      <c r="E81" s="70"/>
      <c r="F81" s="71">
        <f>SUM(F59:F80)</f>
        <v>40732214.472000003</v>
      </c>
      <c r="G81" s="72"/>
      <c r="H81" s="72"/>
      <c r="I81" s="72"/>
      <c r="J81" s="72"/>
      <c r="K81" s="72"/>
      <c r="L81" s="35"/>
      <c r="M81" s="35"/>
      <c r="N81" s="35"/>
      <c r="O81" s="35"/>
      <c r="P81" s="73"/>
      <c r="Q81" s="35"/>
      <c r="R81" s="35"/>
      <c r="S81" s="35"/>
      <c r="T81" s="35"/>
      <c r="U81" s="35"/>
      <c r="V81" s="35"/>
    </row>
    <row r="82" spans="1:22" ht="56.25" customHeight="1" x14ac:dyDescent="0.25">
      <c r="A82" s="74" t="s">
        <v>75</v>
      </c>
      <c r="B82" s="74"/>
      <c r="C82" s="74"/>
      <c r="D82" s="74"/>
      <c r="E82" s="74"/>
      <c r="F82" s="74"/>
      <c r="G82" s="74"/>
      <c r="H82" s="74"/>
      <c r="I82" s="73"/>
      <c r="J82" s="73"/>
      <c r="K82" s="73"/>
      <c r="L82" s="35"/>
      <c r="M82" s="35"/>
      <c r="N82" s="35"/>
      <c r="O82" s="35"/>
      <c r="P82" s="73"/>
      <c r="Q82" s="35"/>
      <c r="R82" s="35"/>
      <c r="S82" s="35"/>
      <c r="T82" s="35"/>
      <c r="U82" s="35"/>
      <c r="V82" s="35"/>
    </row>
    <row r="83" spans="1:22" ht="15.75" thickBot="1" x14ac:dyDescent="0.3">
      <c r="A83" s="75"/>
      <c r="B83" s="75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35"/>
      <c r="Q83" s="35"/>
      <c r="R83" s="35"/>
      <c r="S83" s="35"/>
      <c r="T83" s="35"/>
      <c r="U83" s="35"/>
      <c r="V83" s="35"/>
    </row>
    <row r="84" spans="1:22" ht="15.75" customHeight="1" thickBot="1" x14ac:dyDescent="0.3">
      <c r="A84" s="76" t="s">
        <v>76</v>
      </c>
      <c r="B84" s="76"/>
      <c r="C84" s="76"/>
      <c r="D84" s="76"/>
      <c r="E84" s="76"/>
      <c r="F84" s="76"/>
      <c r="G84" s="76"/>
      <c r="H84" s="76"/>
      <c r="I84" s="76"/>
      <c r="J84" s="76"/>
      <c r="K84" s="76"/>
      <c r="L84" s="73"/>
      <c r="M84" s="73"/>
      <c r="N84" s="73"/>
      <c r="O84" s="73"/>
      <c r="P84" s="35"/>
      <c r="Q84" s="35"/>
      <c r="R84" s="35"/>
      <c r="S84" s="35"/>
      <c r="T84" s="35"/>
      <c r="U84" s="35"/>
      <c r="V84" s="35"/>
    </row>
    <row r="85" spans="1:22" ht="15.75" thickBot="1" x14ac:dyDescent="0.3">
      <c r="A85" s="77"/>
      <c r="B85" s="77"/>
      <c r="C85" s="77"/>
      <c r="D85" s="77"/>
      <c r="E85" s="77"/>
      <c r="F85" s="77"/>
      <c r="G85" s="77"/>
      <c r="H85" s="77"/>
      <c r="I85" s="77"/>
      <c r="J85" s="77"/>
      <c r="K85" s="77"/>
      <c r="L85" s="73"/>
      <c r="M85" s="73"/>
      <c r="N85" s="73"/>
      <c r="O85" s="73"/>
      <c r="P85" s="35"/>
      <c r="Q85" s="35"/>
      <c r="R85" s="35"/>
      <c r="S85" s="35"/>
      <c r="T85" s="35"/>
      <c r="U85" s="35"/>
      <c r="V85" s="35"/>
    </row>
    <row r="86" spans="1:22" ht="15" customHeight="1" x14ac:dyDescent="0.25">
      <c r="A86" s="74" t="s">
        <v>77</v>
      </c>
      <c r="B86" s="74"/>
      <c r="C86" s="74"/>
      <c r="D86" s="74"/>
      <c r="E86" s="74"/>
      <c r="F86" s="74"/>
      <c r="G86" s="74"/>
      <c r="H86" s="74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</row>
    <row r="87" spans="1:22" ht="38.25" customHeight="1" x14ac:dyDescent="0.25">
      <c r="A87" s="78"/>
      <c r="B87" s="78"/>
      <c r="C87" s="78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</row>
    <row r="88" spans="1:22" x14ac:dyDescent="0.25">
      <c r="A88" s="35"/>
      <c r="B88" s="35"/>
      <c r="C88" s="36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</row>
    <row r="89" spans="1:22" ht="15" customHeight="1" x14ac:dyDescent="0.25">
      <c r="A89" s="35"/>
      <c r="B89" s="35"/>
      <c r="C89" s="36"/>
      <c r="D89" s="79" t="s">
        <v>78</v>
      </c>
      <c r="E89" s="79"/>
      <c r="F89" s="79"/>
      <c r="I89" s="79" t="s">
        <v>79</v>
      </c>
      <c r="J89" s="79"/>
      <c r="K89" s="79"/>
      <c r="L89" s="79"/>
      <c r="M89" s="35"/>
      <c r="N89" s="35"/>
      <c r="O89" s="35"/>
      <c r="P89" s="35"/>
      <c r="Q89" s="35"/>
      <c r="R89" s="35"/>
      <c r="S89" s="35"/>
      <c r="T89" s="35"/>
      <c r="U89" s="35"/>
      <c r="V89" s="35"/>
    </row>
    <row r="90" spans="1:22" ht="36.75" customHeight="1" x14ac:dyDescent="0.25">
      <c r="A90" s="80"/>
      <c r="B90" s="80"/>
      <c r="C90" s="36"/>
      <c r="D90" s="79" t="s">
        <v>80</v>
      </c>
      <c r="E90" s="79"/>
      <c r="F90" s="79"/>
      <c r="I90" s="79" t="s">
        <v>81</v>
      </c>
      <c r="J90" s="79"/>
      <c r="K90" s="79"/>
      <c r="L90" s="79"/>
      <c r="M90" s="35"/>
      <c r="N90" s="35"/>
      <c r="O90" s="35"/>
      <c r="P90" s="35"/>
      <c r="Q90" s="35"/>
      <c r="R90" s="35"/>
      <c r="S90" s="35"/>
      <c r="T90" s="35"/>
      <c r="U90" s="35"/>
      <c r="V90" s="35"/>
    </row>
    <row r="91" spans="1:22" x14ac:dyDescent="0.25">
      <c r="A91" s="35"/>
      <c r="B91" s="35"/>
      <c r="C91" s="36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</row>
    <row r="92" spans="1:22" x14ac:dyDescent="0.25">
      <c r="A92" s="35"/>
      <c r="B92" s="35"/>
      <c r="C92" s="36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</row>
    <row r="93" spans="1:22" x14ac:dyDescent="0.25">
      <c r="A93" s="35"/>
      <c r="B93" s="35"/>
      <c r="C93" s="36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</row>
    <row r="94" spans="1:22" x14ac:dyDescent="0.25">
      <c r="A94" s="35"/>
      <c r="B94" s="35"/>
      <c r="C94" s="36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</row>
    <row r="95" spans="1:22" x14ac:dyDescent="0.25">
      <c r="A95" s="35"/>
      <c r="B95" s="35"/>
      <c r="C95" s="36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</row>
    <row r="96" spans="1:22" x14ac:dyDescent="0.25">
      <c r="A96" s="35"/>
      <c r="B96" s="35"/>
      <c r="C96" s="36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</row>
    <row r="97" spans="1:22" x14ac:dyDescent="0.25">
      <c r="A97" s="35"/>
      <c r="B97" s="35"/>
      <c r="C97" s="36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</row>
    <row r="98" spans="1:22" x14ac:dyDescent="0.25">
      <c r="A98" s="35"/>
      <c r="B98" s="35"/>
      <c r="C98" s="36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</row>
    <row r="99" spans="1:22" x14ac:dyDescent="0.25">
      <c r="A99" s="35"/>
      <c r="B99" s="35"/>
      <c r="C99" s="36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</row>
    <row r="100" spans="1:22" x14ac:dyDescent="0.25">
      <c r="A100" s="35"/>
      <c r="B100" s="35"/>
      <c r="C100" s="36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</row>
    <row r="101" spans="1:22" x14ac:dyDescent="0.25">
      <c r="A101" s="35"/>
      <c r="B101" s="35"/>
      <c r="C101" s="36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</row>
    <row r="102" spans="1:22" x14ac:dyDescent="0.25">
      <c r="A102" s="35"/>
      <c r="B102" s="35"/>
      <c r="C102" s="36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</row>
    <row r="103" spans="1:22" x14ac:dyDescent="0.25">
      <c r="A103" s="35"/>
      <c r="B103" s="35"/>
      <c r="C103" s="36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</row>
    <row r="104" spans="1:22" x14ac:dyDescent="0.25">
      <c r="A104" s="35"/>
      <c r="B104" s="35"/>
      <c r="C104" s="36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</row>
    <row r="105" spans="1:22" x14ac:dyDescent="0.25">
      <c r="A105" s="35"/>
      <c r="B105" s="35"/>
      <c r="C105" s="36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</row>
    <row r="106" spans="1:22" x14ac:dyDescent="0.25">
      <c r="A106" s="35"/>
      <c r="B106" s="35"/>
      <c r="C106" s="36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</row>
    <row r="107" spans="1:22" x14ac:dyDescent="0.25">
      <c r="A107" s="35"/>
      <c r="B107" s="35"/>
      <c r="C107" s="36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</row>
    <row r="108" spans="1:22" x14ac:dyDescent="0.25">
      <c r="A108" s="35"/>
      <c r="B108" s="35"/>
      <c r="C108" s="36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</row>
    <row r="109" spans="1:22" x14ac:dyDescent="0.25">
      <c r="A109" s="35"/>
      <c r="B109" s="35"/>
      <c r="C109" s="36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</row>
    <row r="110" spans="1:22" x14ac:dyDescent="0.25">
      <c r="A110" s="35"/>
      <c r="B110" s="35"/>
      <c r="C110" s="36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</row>
    <row r="111" spans="1:22" x14ac:dyDescent="0.25">
      <c r="A111" s="35"/>
      <c r="B111" s="35"/>
      <c r="C111" s="36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</row>
    <row r="112" spans="1:22" x14ac:dyDescent="0.25">
      <c r="A112" s="35"/>
      <c r="B112" s="35"/>
      <c r="C112" s="36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</row>
    <row r="113" spans="1:22" x14ac:dyDescent="0.25">
      <c r="A113" s="35"/>
      <c r="B113" s="35"/>
      <c r="C113" s="36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</row>
    <row r="114" spans="1:22" x14ac:dyDescent="0.25">
      <c r="A114" s="35"/>
      <c r="B114" s="35"/>
      <c r="C114" s="36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</row>
    <row r="115" spans="1:22" x14ac:dyDescent="0.25">
      <c r="A115" s="35"/>
      <c r="B115" s="35"/>
      <c r="C115" s="36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</row>
    <row r="116" spans="1:22" x14ac:dyDescent="0.25">
      <c r="A116" s="35"/>
      <c r="B116" s="35"/>
      <c r="C116" s="36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</row>
    <row r="117" spans="1:22" x14ac:dyDescent="0.25">
      <c r="A117" s="35"/>
      <c r="B117" s="35"/>
      <c r="C117" s="36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</row>
    <row r="118" spans="1:22" x14ac:dyDescent="0.25">
      <c r="A118" s="35"/>
      <c r="B118" s="35"/>
      <c r="C118" s="36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</row>
    <row r="119" spans="1:22" x14ac:dyDescent="0.25">
      <c r="A119" s="35"/>
      <c r="B119" s="35"/>
      <c r="C119" s="36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</row>
    <row r="120" spans="1:22" x14ac:dyDescent="0.25">
      <c r="A120" s="35"/>
      <c r="B120" s="35"/>
      <c r="C120" s="36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</row>
    <row r="121" spans="1:22" x14ac:dyDescent="0.25">
      <c r="A121" s="35"/>
      <c r="B121" s="35"/>
      <c r="C121" s="36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</row>
    <row r="122" spans="1:22" x14ac:dyDescent="0.25">
      <c r="A122" s="35"/>
      <c r="B122" s="35"/>
      <c r="C122" s="36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</row>
    <row r="123" spans="1:22" x14ac:dyDescent="0.25">
      <c r="A123" s="35"/>
      <c r="B123" s="35"/>
      <c r="C123" s="36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</row>
    <row r="124" spans="1:22" x14ac:dyDescent="0.25">
      <c r="A124" s="35"/>
      <c r="B124" s="35"/>
      <c r="C124" s="36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</row>
    <row r="125" spans="1:22" x14ac:dyDescent="0.25">
      <c r="A125" s="35"/>
      <c r="B125" s="35"/>
      <c r="C125" s="36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</row>
    <row r="126" spans="1:22" x14ac:dyDescent="0.25">
      <c r="A126" s="35"/>
      <c r="B126" s="35"/>
      <c r="C126" s="36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</row>
    <row r="127" spans="1:22" x14ac:dyDescent="0.25">
      <c r="A127" s="35"/>
      <c r="B127" s="35"/>
      <c r="C127" s="36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</row>
    <row r="128" spans="1:22" x14ac:dyDescent="0.25">
      <c r="A128" s="35"/>
      <c r="B128" s="35"/>
      <c r="C128" s="36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</row>
    <row r="129" spans="1:22" x14ac:dyDescent="0.25">
      <c r="A129" s="81"/>
      <c r="B129" s="81"/>
      <c r="C129" s="82"/>
      <c r="D129" s="81"/>
      <c r="E129" s="81"/>
      <c r="F129" s="81"/>
      <c r="G129" s="81"/>
      <c r="H129" s="81"/>
      <c r="I129" s="81"/>
      <c r="J129" s="81"/>
      <c r="K129" s="81"/>
      <c r="L129" s="81"/>
      <c r="M129" s="81"/>
      <c r="N129" s="81"/>
      <c r="O129" s="81"/>
      <c r="P129" s="81"/>
      <c r="Q129" s="81"/>
      <c r="R129" s="81"/>
      <c r="S129" s="81"/>
      <c r="T129" s="81"/>
      <c r="U129" s="81"/>
      <c r="V129" s="81"/>
    </row>
    <row r="130" spans="1:22" x14ac:dyDescent="0.25">
      <c r="A130" s="81"/>
      <c r="B130" s="81"/>
      <c r="C130" s="82"/>
      <c r="D130" s="81"/>
      <c r="E130" s="81"/>
      <c r="F130" s="81"/>
      <c r="G130" s="81"/>
      <c r="H130" s="81"/>
      <c r="I130" s="81"/>
      <c r="J130" s="81"/>
      <c r="K130" s="81"/>
      <c r="L130" s="81"/>
      <c r="M130" s="81"/>
      <c r="N130" s="81"/>
      <c r="O130" s="81"/>
      <c r="P130" s="81"/>
      <c r="Q130" s="81"/>
      <c r="R130" s="81"/>
      <c r="S130" s="81"/>
      <c r="T130" s="81"/>
      <c r="U130" s="81"/>
      <c r="V130" s="81"/>
    </row>
    <row r="131" spans="1:22" x14ac:dyDescent="0.25">
      <c r="A131" s="81"/>
      <c r="B131" s="81"/>
      <c r="C131" s="82"/>
      <c r="D131" s="81"/>
      <c r="E131" s="81"/>
      <c r="F131" s="81"/>
      <c r="G131" s="81"/>
      <c r="H131" s="81"/>
      <c r="I131" s="81"/>
      <c r="J131" s="81"/>
      <c r="K131" s="81"/>
      <c r="L131" s="81"/>
      <c r="M131" s="81"/>
      <c r="N131" s="81"/>
      <c r="O131" s="81"/>
      <c r="P131" s="81"/>
      <c r="Q131" s="81"/>
      <c r="R131" s="81"/>
      <c r="S131" s="81"/>
      <c r="T131" s="81"/>
      <c r="U131" s="81"/>
      <c r="V131" s="81"/>
    </row>
    <row r="132" spans="1:22" x14ac:dyDescent="0.25">
      <c r="A132" s="81"/>
      <c r="B132" s="81"/>
      <c r="C132" s="82"/>
      <c r="D132" s="81"/>
      <c r="E132" s="81"/>
      <c r="F132" s="81"/>
      <c r="G132" s="81"/>
      <c r="H132" s="81"/>
      <c r="I132" s="81"/>
      <c r="J132" s="81"/>
      <c r="K132" s="81"/>
      <c r="L132" s="81"/>
      <c r="M132" s="81"/>
      <c r="N132" s="81"/>
      <c r="O132" s="81"/>
      <c r="P132" s="81"/>
      <c r="Q132" s="81"/>
      <c r="R132" s="81"/>
      <c r="S132" s="81"/>
      <c r="T132" s="81"/>
      <c r="U132" s="81"/>
      <c r="V132" s="81"/>
    </row>
  </sheetData>
  <autoFilter ref="A58:K59" xr:uid="{00000000-0001-0000-0800-000000000000}">
    <filterColumn colId="0" showButton="0"/>
    <filterColumn colId="1" showButton="0"/>
    <filterColumn colId="2" showButton="0"/>
    <filterColumn colId="3" showButton="0"/>
  </autoFilter>
  <mergeCells count="90">
    <mergeCell ref="D90:F90"/>
    <mergeCell ref="I90:L90"/>
    <mergeCell ref="A83:O83"/>
    <mergeCell ref="A84:K85"/>
    <mergeCell ref="A86:H86"/>
    <mergeCell ref="A87:C87"/>
    <mergeCell ref="D89:F89"/>
    <mergeCell ref="I89:L89"/>
    <mergeCell ref="A79:E79"/>
    <mergeCell ref="L79:P79"/>
    <mergeCell ref="A80:E80"/>
    <mergeCell ref="L80:P80"/>
    <mergeCell ref="A81:E81"/>
    <mergeCell ref="A82:H82"/>
    <mergeCell ref="A76:E76"/>
    <mergeCell ref="L76:P76"/>
    <mergeCell ref="A77:E77"/>
    <mergeCell ref="L77:P77"/>
    <mergeCell ref="A78:E78"/>
    <mergeCell ref="L78:P78"/>
    <mergeCell ref="A73:E73"/>
    <mergeCell ref="L73:P73"/>
    <mergeCell ref="A74:E74"/>
    <mergeCell ref="L74:P74"/>
    <mergeCell ref="A75:E75"/>
    <mergeCell ref="L75:P75"/>
    <mergeCell ref="A70:E70"/>
    <mergeCell ref="L70:P70"/>
    <mergeCell ref="A71:E71"/>
    <mergeCell ref="L71:P71"/>
    <mergeCell ref="A72:E72"/>
    <mergeCell ref="L72:P72"/>
    <mergeCell ref="A67:E67"/>
    <mergeCell ref="L67:P67"/>
    <mergeCell ref="A68:E68"/>
    <mergeCell ref="L68:P68"/>
    <mergeCell ref="A69:E69"/>
    <mergeCell ref="L69:P69"/>
    <mergeCell ref="A64:E64"/>
    <mergeCell ref="L64:P64"/>
    <mergeCell ref="A65:E65"/>
    <mergeCell ref="L65:P65"/>
    <mergeCell ref="A66:E66"/>
    <mergeCell ref="L66:P66"/>
    <mergeCell ref="A61:E61"/>
    <mergeCell ref="L61:P61"/>
    <mergeCell ref="A62:E62"/>
    <mergeCell ref="L62:P62"/>
    <mergeCell ref="A63:E63"/>
    <mergeCell ref="L63:P63"/>
    <mergeCell ref="A57:K57"/>
    <mergeCell ref="A58:E58"/>
    <mergeCell ref="A59:E59"/>
    <mergeCell ref="L59:P59"/>
    <mergeCell ref="A60:E60"/>
    <mergeCell ref="L60:P60"/>
    <mergeCell ref="A49:E50"/>
    <mergeCell ref="A51:E51"/>
    <mergeCell ref="A52:E52"/>
    <mergeCell ref="A53:E53"/>
    <mergeCell ref="A54:E54"/>
    <mergeCell ref="A55:E55"/>
    <mergeCell ref="K20:N20"/>
    <mergeCell ref="O20:P20"/>
    <mergeCell ref="R20:S20"/>
    <mergeCell ref="T20:U20"/>
    <mergeCell ref="V20:V21"/>
    <mergeCell ref="A48:E48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78740157480314965" right="0.51181102362204722" top="0.62992125984251968" bottom="0.78740157480314965" header="0.51181102362204722" footer="0.31496062992125984"/>
  <pageSetup paperSize="9" scale="40" fitToHeight="0" orientation="landscape" horizontalDpi="300" verticalDpi="300" r:id="rId1"/>
  <headerFooter>
    <oddFooter>&amp;LÁrea Responsável: SUPECC/SGI/SES&amp;RPág &amp;P de &amp;N -&amp;D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CRER</vt:lpstr>
      <vt:lpstr>CRER!Area_de_impressao</vt:lpstr>
      <vt:lpstr>CRER!Titulos_de_impressao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2024-06-19T13:06:39Z</dcterms:created>
  <dcterms:modified xsi:type="dcterms:W3CDTF">2024-06-19T13:07:54Z</dcterms:modified>
</cp:coreProperties>
</file>